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5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6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7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8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9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drawings/drawing10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drawings/drawing11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12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drawings/drawing13.xml" ContentType="application/vnd.openxmlformats-officedocument.drawing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lliPölhö\Downloads\"/>
    </mc:Choice>
  </mc:AlternateContent>
  <xr:revisionPtr revIDLastSave="0" documentId="13_ncr:1_{754C9640-CC91-4186-8D1E-436D90FDB28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Budjetti" sheetId="27" r:id="rId1"/>
    <sheet name="Tammikuu" sheetId="1" r:id="rId2"/>
    <sheet name="Helmikuu" sheetId="14" r:id="rId3"/>
    <sheet name="Maaliskuu" sheetId="15" r:id="rId4"/>
    <sheet name="Huhtikuu" sheetId="16" r:id="rId5"/>
    <sheet name="Toukokuu" sheetId="17" r:id="rId6"/>
    <sheet name="Kesäkuu" sheetId="18" r:id="rId7"/>
    <sheet name="Heinäkuu" sheetId="19" r:id="rId8"/>
    <sheet name="Elokuu" sheetId="20" r:id="rId9"/>
    <sheet name="Syyskuu" sheetId="21" r:id="rId10"/>
    <sheet name="Lokakuu" sheetId="22" r:id="rId11"/>
    <sheet name="Marraskuu" sheetId="23" r:id="rId12"/>
    <sheet name="Joulukuu" sheetId="24" r:id="rId13"/>
    <sheet name="Yhteenveto" sheetId="25" r:id="rId14"/>
  </sheets>
  <definedNames>
    <definedName name="_FilterDatabase" localSheetId="0" hidden="1">Budjetti!$A$5:$M$17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D43" i="17"/>
  <c r="F43" i="1"/>
  <c r="M5" i="1"/>
  <c r="B43" i="1"/>
  <c r="B17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C22" i="27"/>
  <c r="D22" i="27"/>
  <c r="E22" i="27"/>
  <c r="F22" i="27"/>
  <c r="G22" i="27"/>
  <c r="H22" i="27"/>
  <c r="I22" i="27"/>
  <c r="J22" i="27"/>
  <c r="K22" i="27"/>
  <c r="L22" i="27"/>
  <c r="M22" i="27"/>
  <c r="B22" i="27"/>
  <c r="F44" i="27"/>
  <c r="D44" i="1"/>
  <c r="B44" i="27" l="1"/>
  <c r="B47" i="27" s="1"/>
  <c r="N21" i="27"/>
  <c r="E20" i="25" s="1"/>
  <c r="N23" i="27"/>
  <c r="N24" i="27"/>
  <c r="N25" i="27"/>
  <c r="N26" i="27"/>
  <c r="N27" i="27"/>
  <c r="E22" i="25" s="1"/>
  <c r="N28" i="27"/>
  <c r="E23" i="25" s="1"/>
  <c r="N30" i="27"/>
  <c r="N31" i="27"/>
  <c r="N32" i="27"/>
  <c r="N33" i="27"/>
  <c r="E25" i="25" s="1"/>
  <c r="N34" i="27"/>
  <c r="E26" i="25" s="1"/>
  <c r="N35" i="27"/>
  <c r="E27" i="25" s="1"/>
  <c r="N36" i="27"/>
  <c r="E28" i="25" s="1"/>
  <c r="N37" i="27"/>
  <c r="E29" i="25" s="1"/>
  <c r="N38" i="27"/>
  <c r="E30" i="25" s="1"/>
  <c r="N39" i="27"/>
  <c r="E31" i="25" s="1"/>
  <c r="N40" i="27"/>
  <c r="E32" i="25" s="1"/>
  <c r="N41" i="27"/>
  <c r="E33" i="25" s="1"/>
  <c r="N42" i="27"/>
  <c r="E34" i="25" s="1"/>
  <c r="N43" i="27"/>
  <c r="E35" i="25" s="1"/>
  <c r="N20" i="27"/>
  <c r="E19" i="25" s="1"/>
  <c r="N7" i="27"/>
  <c r="E6" i="25" s="1"/>
  <c r="N8" i="27"/>
  <c r="E7" i="25" s="1"/>
  <c r="N9" i="27"/>
  <c r="E8" i="25" s="1"/>
  <c r="N10" i="27"/>
  <c r="E9" i="25" s="1"/>
  <c r="N11" i="27"/>
  <c r="E10" i="25" s="1"/>
  <c r="N12" i="27"/>
  <c r="E11" i="25" s="1"/>
  <c r="N13" i="27"/>
  <c r="E12" i="25" s="1"/>
  <c r="N14" i="27"/>
  <c r="E13" i="25" s="1"/>
  <c r="N15" i="27"/>
  <c r="E14" i="25" s="1"/>
  <c r="N16" i="27"/>
  <c r="E15" i="25" s="1"/>
  <c r="N6" i="27"/>
  <c r="E5" i="25" s="1"/>
  <c r="C44" i="27"/>
  <c r="D44" i="27"/>
  <c r="E44" i="27"/>
  <c r="G44" i="27"/>
  <c r="H44" i="27"/>
  <c r="I44" i="27"/>
  <c r="J44" i="27"/>
  <c r="K44" i="27"/>
  <c r="L44" i="27"/>
  <c r="M44" i="27"/>
  <c r="C17" i="27"/>
  <c r="D17" i="27"/>
  <c r="E17" i="27"/>
  <c r="F17" i="27"/>
  <c r="G17" i="27"/>
  <c r="H17" i="27"/>
  <c r="I17" i="27"/>
  <c r="J17" i="27"/>
  <c r="K17" i="27"/>
  <c r="L17" i="27"/>
  <c r="M17" i="27"/>
  <c r="D47" i="27" l="1"/>
  <c r="H47" i="27"/>
  <c r="L47" i="27"/>
  <c r="J47" i="27"/>
  <c r="F47" i="27"/>
  <c r="N29" i="27"/>
  <c r="E24" i="25" s="1"/>
  <c r="K47" i="27"/>
  <c r="G47" i="27"/>
  <c r="C47" i="27"/>
  <c r="M47" i="27"/>
  <c r="I47" i="27"/>
  <c r="E47" i="27"/>
  <c r="N22" i="27"/>
  <c r="N17" i="27"/>
  <c r="M44" i="23"/>
  <c r="M43" i="23"/>
  <c r="M44" i="22"/>
  <c r="M43" i="22"/>
  <c r="M44" i="21"/>
  <c r="M43" i="21"/>
  <c r="M44" i="20"/>
  <c r="M43" i="20"/>
  <c r="M44" i="19"/>
  <c r="M43" i="19"/>
  <c r="M44" i="18"/>
  <c r="M43" i="18"/>
  <c r="M44" i="17"/>
  <c r="M43" i="17"/>
  <c r="M44" i="16"/>
  <c r="M43" i="16"/>
  <c r="M44" i="15"/>
  <c r="M43" i="15"/>
  <c r="M44" i="14"/>
  <c r="M43" i="14"/>
  <c r="M44" i="1"/>
  <c r="M43" i="1"/>
  <c r="M44" i="24"/>
  <c r="M43" i="24"/>
  <c r="N43" i="24"/>
  <c r="B30" i="25" l="1"/>
  <c r="N44" i="27"/>
  <c r="N47" i="27" s="1"/>
  <c r="E21" i="25"/>
  <c r="C44" i="23"/>
  <c r="D44" i="23"/>
  <c r="E44" i="23"/>
  <c r="F44" i="23"/>
  <c r="G44" i="23"/>
  <c r="H44" i="23"/>
  <c r="I44" i="23"/>
  <c r="J44" i="23"/>
  <c r="K44" i="23"/>
  <c r="L44" i="23"/>
  <c r="N44" i="23"/>
  <c r="O44" i="23"/>
  <c r="P44" i="23"/>
  <c r="Q44" i="23"/>
  <c r="R44" i="23"/>
  <c r="B44" i="23"/>
  <c r="C44" i="21"/>
  <c r="D44" i="21"/>
  <c r="E44" i="21"/>
  <c r="F44" i="21"/>
  <c r="G44" i="21"/>
  <c r="H44" i="21"/>
  <c r="I44" i="21"/>
  <c r="J44" i="21"/>
  <c r="K44" i="21"/>
  <c r="L44" i="21"/>
  <c r="N44" i="21"/>
  <c r="O44" i="21"/>
  <c r="P44" i="21"/>
  <c r="Q44" i="21"/>
  <c r="R44" i="21"/>
  <c r="B44" i="21"/>
  <c r="N44" i="18"/>
  <c r="O44" i="18"/>
  <c r="P44" i="18"/>
  <c r="Q44" i="18"/>
  <c r="R44" i="18"/>
  <c r="C44" i="18"/>
  <c r="D44" i="18"/>
  <c r="E44" i="18"/>
  <c r="F44" i="18"/>
  <c r="G44" i="18"/>
  <c r="H44" i="18"/>
  <c r="I44" i="18"/>
  <c r="J44" i="18"/>
  <c r="K44" i="18"/>
  <c r="L44" i="18"/>
  <c r="B44" i="18"/>
  <c r="O44" i="16"/>
  <c r="P44" i="16"/>
  <c r="Q44" i="16"/>
  <c r="R44" i="16"/>
  <c r="C44" i="16"/>
  <c r="D44" i="16"/>
  <c r="E44" i="16"/>
  <c r="F44" i="16"/>
  <c r="G44" i="16"/>
  <c r="H44" i="16"/>
  <c r="I44" i="16"/>
  <c r="J44" i="16"/>
  <c r="K44" i="16"/>
  <c r="L44" i="16"/>
  <c r="N44" i="16"/>
  <c r="B44" i="16"/>
  <c r="C44" i="14"/>
  <c r="D44" i="14"/>
  <c r="E44" i="14"/>
  <c r="F44" i="14"/>
  <c r="G44" i="14"/>
  <c r="H44" i="14"/>
  <c r="I44" i="14"/>
  <c r="J44" i="14"/>
  <c r="K44" i="14"/>
  <c r="L44" i="14"/>
  <c r="N44" i="14"/>
  <c r="O44" i="14"/>
  <c r="P44" i="14"/>
  <c r="Q44" i="14"/>
  <c r="R44" i="14"/>
  <c r="B44" i="14"/>
  <c r="R44" i="24"/>
  <c r="Q44" i="24"/>
  <c r="P44" i="24"/>
  <c r="O44" i="24"/>
  <c r="N44" i="24"/>
  <c r="L44" i="24"/>
  <c r="K44" i="24"/>
  <c r="J44" i="24"/>
  <c r="I44" i="24"/>
  <c r="H44" i="24"/>
  <c r="G44" i="24"/>
  <c r="F44" i="24"/>
  <c r="E44" i="24"/>
  <c r="D44" i="24"/>
  <c r="C44" i="24"/>
  <c r="B44" i="24"/>
  <c r="R43" i="24"/>
  <c r="Q43" i="24"/>
  <c r="P43" i="24"/>
  <c r="O43" i="24"/>
  <c r="L43" i="24"/>
  <c r="K43" i="24"/>
  <c r="J43" i="24"/>
  <c r="I43" i="24"/>
  <c r="H43" i="24"/>
  <c r="G43" i="24"/>
  <c r="F43" i="24"/>
  <c r="E43" i="24"/>
  <c r="D43" i="24"/>
  <c r="C43" i="24"/>
  <c r="B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L8" i="24"/>
  <c r="K8" i="24"/>
  <c r="J8" i="24"/>
  <c r="I8" i="24"/>
  <c r="H8" i="24"/>
  <c r="G8" i="24"/>
  <c r="F8" i="24"/>
  <c r="E8" i="24"/>
  <c r="D8" i="24"/>
  <c r="C8" i="24"/>
  <c r="B8" i="24"/>
  <c r="M7" i="24"/>
  <c r="M6" i="24"/>
  <c r="M5" i="24"/>
  <c r="R43" i="23"/>
  <c r="Q43" i="23"/>
  <c r="P43" i="23"/>
  <c r="O43" i="23"/>
  <c r="N43" i="23"/>
  <c r="L43" i="23"/>
  <c r="K43" i="23"/>
  <c r="J43" i="23"/>
  <c r="I43" i="23"/>
  <c r="H43" i="23"/>
  <c r="G43" i="23"/>
  <c r="F43" i="23"/>
  <c r="E43" i="23"/>
  <c r="D43" i="23"/>
  <c r="C43" i="23"/>
  <c r="B43" i="23"/>
  <c r="S42" i="23"/>
  <c r="S41" i="23"/>
  <c r="S40" i="23"/>
  <c r="S39" i="23"/>
  <c r="S38" i="23"/>
  <c r="S37" i="23"/>
  <c r="S36" i="23"/>
  <c r="S35" i="23"/>
  <c r="S34" i="23"/>
  <c r="S33" i="23"/>
  <c r="S32" i="23"/>
  <c r="S31" i="23"/>
  <c r="S30" i="23"/>
  <c r="S29" i="23"/>
  <c r="S28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L8" i="23"/>
  <c r="K8" i="23"/>
  <c r="J8" i="23"/>
  <c r="I8" i="23"/>
  <c r="H8" i="23"/>
  <c r="G8" i="23"/>
  <c r="F8" i="23"/>
  <c r="E8" i="23"/>
  <c r="D8" i="23"/>
  <c r="C8" i="23"/>
  <c r="B8" i="23"/>
  <c r="M7" i="23"/>
  <c r="M6" i="23"/>
  <c r="M5" i="23"/>
  <c r="R44" i="22"/>
  <c r="Q44" i="22"/>
  <c r="P44" i="22"/>
  <c r="O44" i="22"/>
  <c r="N44" i="22"/>
  <c r="L44" i="22"/>
  <c r="K44" i="22"/>
  <c r="J44" i="22"/>
  <c r="I44" i="22"/>
  <c r="H44" i="22"/>
  <c r="G44" i="22"/>
  <c r="F44" i="22"/>
  <c r="E44" i="22"/>
  <c r="D44" i="22"/>
  <c r="C44" i="22"/>
  <c r="B44" i="22"/>
  <c r="R43" i="22"/>
  <c r="Q43" i="22"/>
  <c r="P43" i="22"/>
  <c r="O43" i="22"/>
  <c r="N43" i="22"/>
  <c r="L43" i="22"/>
  <c r="K43" i="22"/>
  <c r="J43" i="22"/>
  <c r="I43" i="22"/>
  <c r="H43" i="22"/>
  <c r="G43" i="22"/>
  <c r="F43" i="22"/>
  <c r="E43" i="22"/>
  <c r="D43" i="22"/>
  <c r="C43" i="22"/>
  <c r="B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L8" i="22"/>
  <c r="K8" i="22"/>
  <c r="J8" i="22"/>
  <c r="I8" i="22"/>
  <c r="H8" i="22"/>
  <c r="G8" i="22"/>
  <c r="F8" i="22"/>
  <c r="E8" i="22"/>
  <c r="D8" i="22"/>
  <c r="C8" i="22"/>
  <c r="B8" i="22"/>
  <c r="M7" i="22"/>
  <c r="M6" i="22"/>
  <c r="M5" i="22"/>
  <c r="R43" i="21"/>
  <c r="Q43" i="21"/>
  <c r="P43" i="21"/>
  <c r="O43" i="21"/>
  <c r="N43" i="21"/>
  <c r="L43" i="21"/>
  <c r="K43" i="21"/>
  <c r="J43" i="21"/>
  <c r="I43" i="21"/>
  <c r="H43" i="21"/>
  <c r="G43" i="21"/>
  <c r="F43" i="21"/>
  <c r="E43" i="21"/>
  <c r="D43" i="21"/>
  <c r="C43" i="21"/>
  <c r="B43" i="21"/>
  <c r="S42" i="21"/>
  <c r="S41" i="21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L8" i="21"/>
  <c r="K8" i="21"/>
  <c r="J8" i="21"/>
  <c r="I8" i="21"/>
  <c r="H8" i="21"/>
  <c r="G8" i="21"/>
  <c r="F8" i="21"/>
  <c r="E8" i="21"/>
  <c r="D8" i="21"/>
  <c r="C8" i="21"/>
  <c r="B8" i="21"/>
  <c r="M7" i="21"/>
  <c r="M6" i="21"/>
  <c r="M5" i="21"/>
  <c r="R44" i="20"/>
  <c r="Q44" i="20"/>
  <c r="P44" i="20"/>
  <c r="O44" i="20"/>
  <c r="N44" i="20"/>
  <c r="L44" i="20"/>
  <c r="K44" i="20"/>
  <c r="J44" i="20"/>
  <c r="I44" i="20"/>
  <c r="H44" i="20"/>
  <c r="G44" i="20"/>
  <c r="F44" i="20"/>
  <c r="E44" i="20"/>
  <c r="D44" i="20"/>
  <c r="C44" i="20"/>
  <c r="B44" i="20"/>
  <c r="R43" i="20"/>
  <c r="Q43" i="20"/>
  <c r="P43" i="20"/>
  <c r="O43" i="20"/>
  <c r="N43" i="20"/>
  <c r="L43" i="20"/>
  <c r="K43" i="20"/>
  <c r="J43" i="20"/>
  <c r="I43" i="20"/>
  <c r="H43" i="20"/>
  <c r="G43" i="20"/>
  <c r="F43" i="20"/>
  <c r="E43" i="20"/>
  <c r="D43" i="20"/>
  <c r="C43" i="20"/>
  <c r="B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L8" i="20"/>
  <c r="K8" i="20"/>
  <c r="J8" i="20"/>
  <c r="I8" i="20"/>
  <c r="H8" i="20"/>
  <c r="G8" i="20"/>
  <c r="F8" i="20"/>
  <c r="E8" i="20"/>
  <c r="D8" i="20"/>
  <c r="C8" i="20"/>
  <c r="B8" i="20"/>
  <c r="M7" i="20"/>
  <c r="M6" i="20"/>
  <c r="M5" i="20"/>
  <c r="R44" i="19"/>
  <c r="Q44" i="19"/>
  <c r="P44" i="19"/>
  <c r="O44" i="19"/>
  <c r="N44" i="19"/>
  <c r="L44" i="19"/>
  <c r="K44" i="19"/>
  <c r="J44" i="19"/>
  <c r="I44" i="19"/>
  <c r="H44" i="19"/>
  <c r="G44" i="19"/>
  <c r="F44" i="19"/>
  <c r="E44" i="19"/>
  <c r="D44" i="19"/>
  <c r="C44" i="19"/>
  <c r="B44" i="19"/>
  <c r="R43" i="19"/>
  <c r="Q43" i="19"/>
  <c r="P43" i="19"/>
  <c r="O43" i="19"/>
  <c r="N43" i="19"/>
  <c r="L43" i="19"/>
  <c r="K43" i="19"/>
  <c r="J43" i="19"/>
  <c r="I43" i="19"/>
  <c r="H43" i="19"/>
  <c r="G43" i="19"/>
  <c r="F43" i="19"/>
  <c r="E43" i="19"/>
  <c r="D43" i="19"/>
  <c r="C43" i="19"/>
  <c r="B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S13" i="19"/>
  <c r="S12" i="19"/>
  <c r="L8" i="19"/>
  <c r="K8" i="19"/>
  <c r="J8" i="19"/>
  <c r="I8" i="19"/>
  <c r="H8" i="19"/>
  <c r="G8" i="19"/>
  <c r="F8" i="19"/>
  <c r="E8" i="19"/>
  <c r="D8" i="19"/>
  <c r="C8" i="19"/>
  <c r="B8" i="19"/>
  <c r="M7" i="19"/>
  <c r="M6" i="19"/>
  <c r="M5" i="19"/>
  <c r="R43" i="18"/>
  <c r="Q43" i="18"/>
  <c r="P43" i="18"/>
  <c r="O43" i="18"/>
  <c r="N43" i="18"/>
  <c r="L43" i="18"/>
  <c r="K43" i="18"/>
  <c r="J43" i="18"/>
  <c r="I43" i="18"/>
  <c r="H43" i="18"/>
  <c r="G43" i="18"/>
  <c r="F43" i="18"/>
  <c r="E43" i="18"/>
  <c r="D43" i="18"/>
  <c r="C43" i="18"/>
  <c r="B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L8" i="18"/>
  <c r="K8" i="18"/>
  <c r="J8" i="18"/>
  <c r="I8" i="18"/>
  <c r="H8" i="18"/>
  <c r="G8" i="18"/>
  <c r="F8" i="18"/>
  <c r="E8" i="18"/>
  <c r="D8" i="18"/>
  <c r="C8" i="18"/>
  <c r="B8" i="18"/>
  <c r="M7" i="18"/>
  <c r="M6" i="18"/>
  <c r="M5" i="18"/>
  <c r="R44" i="17"/>
  <c r="Q44" i="17"/>
  <c r="P44" i="17"/>
  <c r="O44" i="17"/>
  <c r="N44" i="17"/>
  <c r="L44" i="17"/>
  <c r="K44" i="17"/>
  <c r="J44" i="17"/>
  <c r="I44" i="17"/>
  <c r="H44" i="17"/>
  <c r="G44" i="17"/>
  <c r="F44" i="17"/>
  <c r="E44" i="17"/>
  <c r="D44" i="17"/>
  <c r="C44" i="17"/>
  <c r="B44" i="17"/>
  <c r="R43" i="17"/>
  <c r="Q43" i="17"/>
  <c r="P43" i="17"/>
  <c r="O43" i="17"/>
  <c r="N43" i="17"/>
  <c r="L43" i="17"/>
  <c r="K43" i="17"/>
  <c r="J43" i="17"/>
  <c r="I43" i="17"/>
  <c r="H43" i="17"/>
  <c r="G43" i="17"/>
  <c r="F43" i="17"/>
  <c r="E43" i="17"/>
  <c r="C43" i="17"/>
  <c r="B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L8" i="17"/>
  <c r="K8" i="17"/>
  <c r="J8" i="17"/>
  <c r="I8" i="17"/>
  <c r="H8" i="17"/>
  <c r="G8" i="17"/>
  <c r="F8" i="17"/>
  <c r="E8" i="17"/>
  <c r="D8" i="17"/>
  <c r="C8" i="17"/>
  <c r="B8" i="17"/>
  <c r="M7" i="17"/>
  <c r="M6" i="17"/>
  <c r="M5" i="17"/>
  <c r="R43" i="16"/>
  <c r="Q43" i="16"/>
  <c r="P43" i="16"/>
  <c r="O43" i="16"/>
  <c r="N43" i="16"/>
  <c r="L43" i="16"/>
  <c r="K43" i="16"/>
  <c r="J43" i="16"/>
  <c r="I43" i="16"/>
  <c r="H43" i="16"/>
  <c r="G43" i="16"/>
  <c r="F43" i="16"/>
  <c r="E43" i="16"/>
  <c r="D43" i="16"/>
  <c r="C43" i="16"/>
  <c r="B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L8" i="16"/>
  <c r="K8" i="16"/>
  <c r="J8" i="16"/>
  <c r="I8" i="16"/>
  <c r="H8" i="16"/>
  <c r="G8" i="16"/>
  <c r="F8" i="16"/>
  <c r="E8" i="16"/>
  <c r="D8" i="16"/>
  <c r="C8" i="16"/>
  <c r="B8" i="16"/>
  <c r="M7" i="16"/>
  <c r="M6" i="16"/>
  <c r="M5" i="16"/>
  <c r="R44" i="15"/>
  <c r="Q44" i="15"/>
  <c r="P44" i="15"/>
  <c r="O44" i="15"/>
  <c r="N44" i="15"/>
  <c r="L44" i="15"/>
  <c r="K44" i="15"/>
  <c r="J44" i="15"/>
  <c r="I44" i="15"/>
  <c r="H44" i="15"/>
  <c r="G44" i="15"/>
  <c r="F44" i="15"/>
  <c r="E44" i="15"/>
  <c r="D44" i="15"/>
  <c r="C44" i="15"/>
  <c r="B44" i="15"/>
  <c r="R43" i="15"/>
  <c r="Q43" i="15"/>
  <c r="P43" i="15"/>
  <c r="O43" i="15"/>
  <c r="N43" i="15"/>
  <c r="L43" i="15"/>
  <c r="K43" i="15"/>
  <c r="J43" i="15"/>
  <c r="I43" i="15"/>
  <c r="H43" i="15"/>
  <c r="G43" i="15"/>
  <c r="F43" i="15"/>
  <c r="E43" i="15"/>
  <c r="D43" i="15"/>
  <c r="C43" i="15"/>
  <c r="B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L8" i="15"/>
  <c r="K8" i="15"/>
  <c r="J8" i="15"/>
  <c r="I8" i="15"/>
  <c r="H8" i="15"/>
  <c r="G8" i="15"/>
  <c r="F8" i="15"/>
  <c r="E8" i="15"/>
  <c r="D8" i="15"/>
  <c r="C8" i="15"/>
  <c r="B8" i="15"/>
  <c r="M7" i="15"/>
  <c r="M6" i="15"/>
  <c r="M5" i="15"/>
  <c r="R43" i="14"/>
  <c r="Q43" i="14"/>
  <c r="P43" i="14"/>
  <c r="O43" i="14"/>
  <c r="N43" i="14"/>
  <c r="L43" i="14"/>
  <c r="K43" i="14"/>
  <c r="J43" i="14"/>
  <c r="I43" i="14"/>
  <c r="H43" i="14"/>
  <c r="G43" i="14"/>
  <c r="F43" i="14"/>
  <c r="E43" i="14"/>
  <c r="D43" i="14"/>
  <c r="C43" i="14"/>
  <c r="B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L8" i="14"/>
  <c r="K8" i="14"/>
  <c r="J8" i="14"/>
  <c r="I8" i="14"/>
  <c r="H8" i="14"/>
  <c r="G8" i="14"/>
  <c r="F8" i="14"/>
  <c r="E8" i="14"/>
  <c r="D8" i="14"/>
  <c r="C8" i="14"/>
  <c r="B8" i="14"/>
  <c r="M7" i="14"/>
  <c r="M6" i="14"/>
  <c r="M5" i="14"/>
  <c r="M6" i="1"/>
  <c r="M7" i="1"/>
  <c r="I8" i="1"/>
  <c r="J8" i="1"/>
  <c r="K8" i="1"/>
  <c r="L8" i="1"/>
  <c r="C44" i="1"/>
  <c r="E44" i="1"/>
  <c r="F44" i="1"/>
  <c r="G44" i="1"/>
  <c r="H44" i="1"/>
  <c r="I44" i="1"/>
  <c r="J44" i="1"/>
  <c r="K44" i="1"/>
  <c r="L44" i="1"/>
  <c r="N44" i="1"/>
  <c r="O44" i="1"/>
  <c r="P44" i="1"/>
  <c r="Q44" i="1"/>
  <c r="R44" i="1"/>
  <c r="B44" i="1"/>
  <c r="M8" i="1" l="1"/>
  <c r="B47" i="1" s="1"/>
  <c r="M8" i="17"/>
  <c r="B47" i="17" s="1"/>
  <c r="S44" i="19"/>
  <c r="S43" i="20"/>
  <c r="B48" i="20" s="1"/>
  <c r="S44" i="14"/>
  <c r="M8" i="14"/>
  <c r="B47" i="14" s="1"/>
  <c r="B13" i="25"/>
  <c r="C13" i="25" s="1"/>
  <c r="S44" i="15"/>
  <c r="M8" i="16"/>
  <c r="B47" i="16" s="1"/>
  <c r="S44" i="16"/>
  <c r="S44" i="18"/>
  <c r="B15" i="25"/>
  <c r="C15" i="25" s="1"/>
  <c r="S44" i="21"/>
  <c r="B14" i="25"/>
  <c r="C14" i="25" s="1"/>
  <c r="S44" i="23"/>
  <c r="B12" i="25"/>
  <c r="C12" i="25" s="1"/>
  <c r="S43" i="24"/>
  <c r="S43" i="17"/>
  <c r="B48" i="17" s="1"/>
  <c r="B49" i="17" s="1"/>
  <c r="M8" i="18"/>
  <c r="B47" i="18" s="1"/>
  <c r="S44" i="20"/>
  <c r="M8" i="21"/>
  <c r="B47" i="21" s="1"/>
  <c r="M8" i="22"/>
  <c r="B47" i="22" s="1"/>
  <c r="S44" i="24"/>
  <c r="M8" i="15"/>
  <c r="B47" i="15" s="1"/>
  <c r="S44" i="17"/>
  <c r="S43" i="22"/>
  <c r="B48" i="22" s="1"/>
  <c r="S43" i="15"/>
  <c r="B48" i="15" s="1"/>
  <c r="M8" i="19"/>
  <c r="B47" i="19" s="1"/>
  <c r="S43" i="19"/>
  <c r="B48" i="19" s="1"/>
  <c r="M8" i="20"/>
  <c r="B47" i="20" s="1"/>
  <c r="S44" i="22"/>
  <c r="M8" i="23"/>
  <c r="B47" i="23" s="1"/>
  <c r="M8" i="24"/>
  <c r="B47" i="24" s="1"/>
  <c r="S43" i="23"/>
  <c r="B48" i="23" s="1"/>
  <c r="S43" i="21"/>
  <c r="B48" i="21" s="1"/>
  <c r="S43" i="18"/>
  <c r="B48" i="18" s="1"/>
  <c r="S43" i="16"/>
  <c r="B48" i="16" s="1"/>
  <c r="S43" i="14"/>
  <c r="B48" i="14" s="1"/>
  <c r="C43" i="1"/>
  <c r="B20" i="25" s="1"/>
  <c r="C20" i="25" s="1"/>
  <c r="D43" i="1"/>
  <c r="B21" i="25" s="1"/>
  <c r="C21" i="25" s="1"/>
  <c r="E43" i="1"/>
  <c r="B22" i="25" s="1"/>
  <c r="C22" i="25" s="1"/>
  <c r="B23" i="25"/>
  <c r="C23" i="25" s="1"/>
  <c r="G43" i="1"/>
  <c r="B24" i="25" s="1"/>
  <c r="C24" i="25" s="1"/>
  <c r="H43" i="1"/>
  <c r="B25" i="25" s="1"/>
  <c r="C25" i="25" s="1"/>
  <c r="I43" i="1"/>
  <c r="B26" i="25" s="1"/>
  <c r="C26" i="25" s="1"/>
  <c r="J43" i="1"/>
  <c r="B27" i="25" s="1"/>
  <c r="C27" i="25" s="1"/>
  <c r="K43" i="1"/>
  <c r="B28" i="25" s="1"/>
  <c r="C28" i="25" s="1"/>
  <c r="L43" i="1"/>
  <c r="B29" i="25" s="1"/>
  <c r="C29" i="25" s="1"/>
  <c r="N43" i="1"/>
  <c r="O43" i="1"/>
  <c r="P43" i="1"/>
  <c r="Q43" i="1"/>
  <c r="R43" i="1"/>
  <c r="B19" i="25"/>
  <c r="C19" i="25" s="1"/>
  <c r="B49" i="19" l="1"/>
  <c r="B49" i="20"/>
  <c r="B49" i="21"/>
  <c r="B49" i="16"/>
  <c r="B35" i="25"/>
  <c r="C30" i="25"/>
  <c r="B31" i="25"/>
  <c r="C31" i="25" s="1"/>
  <c r="B34" i="25"/>
  <c r="C34" i="25" s="1"/>
  <c r="B49" i="14"/>
  <c r="B33" i="25"/>
  <c r="C33" i="25" s="1"/>
  <c r="B32" i="25"/>
  <c r="C32" i="25" s="1"/>
  <c r="B49" i="15"/>
  <c r="B49" i="18"/>
  <c r="B49" i="22"/>
  <c r="B49" i="23"/>
  <c r="B48" i="24"/>
  <c r="B49" i="24" s="1"/>
  <c r="S43" i="1"/>
  <c r="B48" i="1" s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4" i="1" l="1"/>
  <c r="B36" i="25"/>
  <c r="D24" i="25" s="1"/>
  <c r="C8" i="1"/>
  <c r="B6" i="25" s="1"/>
  <c r="C6" i="25" s="1"/>
  <c r="D8" i="1"/>
  <c r="B7" i="25" s="1"/>
  <c r="C7" i="25" s="1"/>
  <c r="E8" i="1"/>
  <c r="B8" i="25" s="1"/>
  <c r="F8" i="1"/>
  <c r="B9" i="25" s="1"/>
  <c r="G8" i="1"/>
  <c r="B10" i="25" s="1"/>
  <c r="H8" i="1"/>
  <c r="B11" i="25" s="1"/>
  <c r="B5" i="25"/>
  <c r="D27" i="25" l="1"/>
  <c r="D21" i="25"/>
  <c r="D33" i="25"/>
  <c r="D30" i="25"/>
  <c r="D28" i="25"/>
  <c r="D34" i="25"/>
  <c r="D35" i="25"/>
  <c r="D32" i="25"/>
  <c r="D31" i="25"/>
  <c r="D29" i="25"/>
  <c r="D25" i="25"/>
  <c r="D19" i="25"/>
  <c r="D22" i="25"/>
  <c r="D20" i="25"/>
  <c r="D23" i="25"/>
  <c r="D26" i="25"/>
  <c r="C35" i="25"/>
  <c r="C5" i="25"/>
  <c r="B16" i="25"/>
  <c r="C11" i="25"/>
  <c r="C10" i="25"/>
  <c r="C8" i="25"/>
  <c r="C9" i="25"/>
  <c r="B49" i="1"/>
  <c r="D8" i="25" l="1"/>
  <c r="D6" i="25"/>
  <c r="D5" i="25"/>
  <c r="D10" i="25"/>
  <c r="D9" i="25"/>
  <c r="D13" i="25"/>
  <c r="B38" i="25"/>
  <c r="D12" i="25"/>
  <c r="D15" i="25"/>
  <c r="D14" i="25"/>
  <c r="D7" i="25"/>
  <c r="D11" i="25"/>
</calcChain>
</file>

<file path=xl/sharedStrings.xml><?xml version="1.0" encoding="utf-8"?>
<sst xmlns="http://schemas.openxmlformats.org/spreadsheetml/2006/main" count="1067" uniqueCount="116">
  <si>
    <t>Palkka- ja yrittäjätulot</t>
  </si>
  <si>
    <t>Eläkkeet</t>
  </si>
  <si>
    <t>Lapsilisät</t>
  </si>
  <si>
    <t>Asumistuki</t>
  </si>
  <si>
    <t>Muut tulot</t>
  </si>
  <si>
    <t>Tulot yhteensä</t>
  </si>
  <si>
    <t>Kuukausi:</t>
  </si>
  <si>
    <t>Perheenjäsen 2</t>
  </si>
  <si>
    <t>Perheenjäsen 3</t>
  </si>
  <si>
    <t>Yhteensä</t>
  </si>
  <si>
    <t>Vuosi:</t>
  </si>
  <si>
    <t>KIRJANPITO</t>
  </si>
  <si>
    <t>Päivä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</si>
  <si>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</si>
  <si>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</si>
  <si>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</si>
  <si>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</si>
  <si>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</si>
  <si>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</si>
  <si>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</si>
  <si>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</si>
  <si>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</si>
  <si>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</si>
  <si>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</si>
  <si>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</si>
  <si>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</si>
  <si>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</si>
  <si>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</si>
  <si>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</si>
  <si>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</si>
  <si>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</si>
  <si>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</si>
  <si>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</si>
  <si>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</si>
  <si>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</si>
  <si>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</si>
  <si>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</si>
  <si>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</si>
  <si>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</si>
  <si>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</si>
  <si>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</si>
  <si>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</si>
  <si>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</si>
  <si>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</si>
  <si>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Asuminen</t>
  </si>
  <si>
    <t>Vaatteet</t>
  </si>
  <si>
    <t>Liikenne</t>
  </si>
  <si>
    <t>Päivähoito</t>
  </si>
  <si>
    <t>Vakuutukset</t>
  </si>
  <si>
    <t>Kodin hankinnat</t>
  </si>
  <si>
    <t>Virkistys, vapaa-aika</t>
  </si>
  <si>
    <t>Lainanhoito</t>
  </si>
  <si>
    <t>Muut menot</t>
  </si>
  <si>
    <t>Menot yhteensä</t>
  </si>
  <si>
    <t>SELITYS</t>
  </si>
  <si>
    <t xml:space="preserve">    </t>
  </si>
  <si>
    <t xml:space="preserve">     </t>
  </si>
  <si>
    <t xml:space="preserve">   </t>
  </si>
  <si>
    <t>YHTEENVETO</t>
  </si>
  <si>
    <t>Tulot</t>
  </si>
  <si>
    <t>Menot</t>
  </si>
  <si>
    <t>Tulos +/-</t>
  </si>
  <si>
    <t xml:space="preserve">  </t>
  </si>
  <si>
    <t>Keskiarvo</t>
  </si>
  <si>
    <t>Tulos</t>
  </si>
  <si>
    <t>Tulolajit</t>
  </si>
  <si>
    <t xml:space="preserve">KULUTUSMENOT </t>
  </si>
  <si>
    <t>Opintotuki</t>
  </si>
  <si>
    <t>Sairauspäiväraha</t>
  </si>
  <si>
    <t>Toimeentulotuki</t>
  </si>
  <si>
    <t>Työttömyyskorvaus</t>
  </si>
  <si>
    <t>Äitiys- ja vanhempainraha</t>
  </si>
  <si>
    <t>Ruoka ja juoma kotona</t>
  </si>
  <si>
    <t>Ruoka ja juoma ulkona</t>
  </si>
  <si>
    <t>Terveys</t>
  </si>
  <si>
    <t>Elatusapu/elatustuki</t>
  </si>
  <si>
    <t>Äitiys- tai vanhempainraha</t>
  </si>
  <si>
    <t>Muut tulot/tuet</t>
  </si>
  <si>
    <t>Oma säästökohde</t>
  </si>
  <si>
    <t>Kulutusmenolajit</t>
  </si>
  <si>
    <t>Kokonaiskulutus</t>
  </si>
  <si>
    <t>Osuus kokonaistuloista</t>
  </si>
  <si>
    <t>Puhelin, internet, maksu-TV ym.</t>
  </si>
  <si>
    <t>Nettotulot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</si>
  <si>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</si>
  <si>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</si>
  <si>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</si>
  <si>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</si>
  <si>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</si>
  <si>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</si>
  <si>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</si>
  <si>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</si>
  <si>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</si>
  <si>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</si>
  <si>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</si>
  <si>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</si>
  <si>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vuokra/vastike</t>
  </si>
  <si>
    <t>lämmitys</t>
  </si>
  <si>
    <t>vesi</t>
  </si>
  <si>
    <t>muu</t>
  </si>
  <si>
    <t>auto</t>
  </si>
  <si>
    <t>bussi- ja junaliput</t>
  </si>
  <si>
    <t>muu matkustus</t>
  </si>
  <si>
    <t>Kulutusmenot</t>
  </si>
  <si>
    <t>Puhelin, internet, maksu TV ym</t>
  </si>
  <si>
    <t>Budjetissa arvioitu</t>
  </si>
  <si>
    <t>Keskimäärin/kk</t>
  </si>
  <si>
    <t>Osuus kokonaiskulutuksesta</t>
  </si>
  <si>
    <t>BUDJETTI</t>
  </si>
  <si>
    <t>Oma menolaji 1</t>
  </si>
  <si>
    <t>Oma menolaji 2</t>
  </si>
  <si>
    <t>Oma menolaji 3</t>
  </si>
  <si>
    <t>VUOSIYHTEENVETO</t>
  </si>
  <si>
    <t>Elatusapu/ elatustuki</t>
  </si>
  <si>
    <t>Perheenjäsen 1</t>
  </si>
  <si>
    <t>KULUTUSMENOT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</si>
</sst>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0_ ;[Red]\-#,##0.00\ "/>
  </numFmts>
  <fonts count="14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B4AA9B"/>
      <name val="Calibri"/>
      <family val="2"/>
      <scheme val="minor"/>
    </font>
    <font>
      <b/>
      <sz val="16"/>
      <color rgb="FFB4AA9B"/>
      <name val="Calibri"/>
      <family val="2"/>
      <scheme val="minor"/>
    </font>
    <font>
      <b/>
      <sz val="16"/>
      <color rgb="FF96C832"/>
      <name val="Calibri"/>
      <family val="2"/>
      <scheme val="minor"/>
    </font>
    <font>
      <b/>
      <sz val="22"/>
      <color rgb="FFB4AA9B"/>
      <name val="Calibri"/>
      <family val="2"/>
      <scheme val="minor"/>
    </font>
    <font>
      <b/>
      <sz val="12"/>
      <color rgb="FF96C832"/>
      <name val="Calibri"/>
      <family val="2"/>
      <scheme val="minor"/>
    </font>
    <font>
      <b/>
      <sz val="14"/>
      <color rgb="FF96C832"/>
      <name val="Calibri"/>
      <family val="2"/>
      <scheme val="minor"/>
    </font>
    <font>
      <sz val="16"/>
      <color rgb="FFB4AA9B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6C832"/>
        <bgColor indexed="64"/>
      </patternFill>
    </fill>
  </fills>
  <borders count="3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B4AA9B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rgb="FFB4AA9B"/>
      </right>
      <top style="thin">
        <color theme="1"/>
      </top>
      <bottom style="thin">
        <color theme="1"/>
      </bottom>
      <diagonal/>
    </border>
    <border>
      <left style="medium">
        <color rgb="FFB4AA9B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B4AA9B"/>
      </left>
      <right style="thin">
        <color theme="1"/>
      </right>
      <top style="thin">
        <color theme="1"/>
      </top>
      <bottom style="medium">
        <color rgb="FFB4AA9B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B4AA9B"/>
      </bottom>
      <diagonal/>
    </border>
    <border>
      <left style="thin">
        <color theme="1"/>
      </left>
      <right style="medium">
        <color rgb="FFB4AA9B"/>
      </right>
      <top style="thin">
        <color theme="1"/>
      </top>
      <bottom style="medium">
        <color rgb="FFB4AA9B"/>
      </bottom>
      <diagonal/>
    </border>
    <border>
      <left style="thin">
        <color theme="1"/>
      </left>
      <right style="medium">
        <color rgb="FFB4AA9B"/>
      </right>
      <top/>
      <bottom style="thin">
        <color theme="1"/>
      </bottom>
      <diagonal/>
    </border>
    <border>
      <left style="medium">
        <color rgb="FFB4AA9B"/>
      </left>
      <right style="thin">
        <color indexed="64"/>
      </right>
      <top style="medium">
        <color rgb="FFB4AA9B"/>
      </top>
      <bottom style="medium">
        <color rgb="FFB4AA9B"/>
      </bottom>
      <diagonal/>
    </border>
    <border>
      <left/>
      <right style="thin">
        <color theme="1"/>
      </right>
      <top style="medium">
        <color rgb="FFB4AA9B"/>
      </top>
      <bottom style="medium">
        <color rgb="FFB4AA9B"/>
      </bottom>
      <diagonal/>
    </border>
    <border>
      <left style="thin">
        <color theme="1"/>
      </left>
      <right style="thin">
        <color theme="1"/>
      </right>
      <top style="medium">
        <color rgb="FFB4AA9B"/>
      </top>
      <bottom style="medium">
        <color rgb="FFB4AA9B"/>
      </bottom>
      <diagonal/>
    </border>
    <border>
      <left style="thin">
        <color theme="1"/>
      </left>
      <right style="medium">
        <color rgb="FFB4AA9B"/>
      </right>
      <top style="medium">
        <color rgb="FFB4AA9B"/>
      </top>
      <bottom style="medium">
        <color rgb="FFB4AA9B"/>
      </bottom>
      <diagonal/>
    </border>
    <border>
      <left style="medium">
        <color rgb="FFB4AA9B"/>
      </left>
      <right style="thin">
        <color theme="1"/>
      </right>
      <top/>
      <bottom style="medium">
        <color rgb="FFB4AA9B"/>
      </bottom>
      <diagonal/>
    </border>
    <border>
      <left style="thin">
        <color theme="1"/>
      </left>
      <right style="thin">
        <color theme="1"/>
      </right>
      <top/>
      <bottom style="medium">
        <color rgb="FFB4AA9B"/>
      </bottom>
      <diagonal/>
    </border>
    <border>
      <left style="thin">
        <color theme="1"/>
      </left>
      <right style="medium">
        <color rgb="FFB4AA9B"/>
      </right>
      <top/>
      <bottom style="medium">
        <color rgb="FFB4AA9B"/>
      </bottom>
      <diagonal/>
    </border>
    <border>
      <left style="medium">
        <color rgb="FFB4AA9B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rgb="FFB4AA9B"/>
      </right>
      <top style="thin">
        <color theme="1"/>
      </top>
      <bottom/>
      <diagonal/>
    </border>
    <border>
      <left style="medium">
        <color rgb="FFB4AA9B"/>
      </left>
      <right style="thin">
        <color theme="1"/>
      </right>
      <top style="medium">
        <color rgb="FFB4AA9B"/>
      </top>
      <bottom style="medium">
        <color rgb="FFB4AA9B"/>
      </bottom>
      <diagonal/>
    </border>
    <border>
      <left style="medium">
        <color rgb="FFB4AA9B"/>
      </left>
      <right style="thin">
        <color indexed="64"/>
      </right>
      <top/>
      <bottom style="medium">
        <color rgb="FFB4AA9B"/>
      </bottom>
      <diagonal/>
    </border>
    <border>
      <left style="medium">
        <color rgb="FFB4AA9B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rgb="FFB4AA9B"/>
      </right>
      <top/>
      <bottom/>
      <diagonal/>
    </border>
    <border>
      <left style="medium">
        <color rgb="FFB4AA9B"/>
      </left>
      <right/>
      <top style="medium">
        <color rgb="FFB4AA9B"/>
      </top>
      <bottom/>
      <diagonal/>
    </border>
    <border>
      <left/>
      <right/>
      <top style="medium">
        <color rgb="FFB4AA9B"/>
      </top>
      <bottom/>
      <diagonal/>
    </border>
    <border>
      <left style="medium">
        <color rgb="FFB4AA9B"/>
      </left>
      <right/>
      <top/>
      <bottom/>
      <diagonal/>
    </border>
    <border>
      <left style="medium">
        <color rgb="FFB4AA9B"/>
      </left>
      <right/>
      <top/>
      <bottom style="medium">
        <color rgb="FFB4AA9B"/>
      </bottom>
      <diagonal/>
    </border>
    <border>
      <left/>
      <right/>
      <top/>
      <bottom style="medium">
        <color rgb="FFB4AA9B"/>
      </bottom>
      <diagonal/>
    </border>
    <border>
      <left/>
      <right style="medium">
        <color rgb="FFB4AA9B"/>
      </right>
      <top style="medium">
        <color rgb="FFB4AA9B"/>
      </top>
      <bottom/>
      <diagonal/>
    </border>
    <border>
      <left/>
      <right style="medium">
        <color rgb="FFB4AA9B"/>
      </right>
      <top/>
      <bottom/>
      <diagonal/>
    </border>
    <border>
      <left/>
      <right style="medium">
        <color rgb="FFB4AA9B"/>
      </right>
      <top/>
      <bottom style="medium">
        <color rgb="FFB4AA9B"/>
      </bottom>
      <diagonal/>
    </border>
    <border>
      <left style="medium">
        <color rgb="FFB4AA9B"/>
      </left>
      <right/>
      <top style="medium">
        <color rgb="FFB4AA9B"/>
      </top>
      <bottom style="medium">
        <color rgb="FFB4AA9B"/>
      </bottom>
      <diagonal/>
    </border>
    <border>
      <left/>
      <right/>
      <top style="medium">
        <color rgb="FFB4AA9B"/>
      </top>
      <bottom style="medium">
        <color rgb="FFB4AA9B"/>
      </bottom>
      <diagonal/>
    </border>
    <border>
      <left/>
      <right style="medium">
        <color rgb="FFB4AA9B"/>
      </right>
      <top style="medium">
        <color rgb="FFB4AA9B"/>
      </top>
      <bottom style="medium">
        <color rgb="FFB4AA9B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 indent="1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" fillId="2" borderId="3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9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3"/>
    </xf>
    <xf numFmtId="0" fontId="4" fillId="2" borderId="3" xfId="0" applyFont="1" applyFill="1" applyBorder="1" applyAlignment="1">
      <alignment horizontal="left" vertical="center" indent="3"/>
    </xf>
    <xf numFmtId="0" fontId="1" fillId="0" borderId="17" xfId="0" applyFont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2" fillId="3" borderId="12" xfId="0" applyFont="1" applyFill="1" applyBorder="1"/>
    <xf numFmtId="0" fontId="2" fillId="3" borderId="13" xfId="0" applyFont="1" applyFill="1" applyBorder="1"/>
    <xf numFmtId="0" fontId="0" fillId="0" borderId="21" xfId="0" applyBorder="1"/>
    <xf numFmtId="0" fontId="9" fillId="0" borderId="0" xfId="0" applyFont="1"/>
    <xf numFmtId="0" fontId="13" fillId="0" borderId="0" xfId="0" applyFont="1"/>
    <xf numFmtId="0" fontId="12" fillId="0" borderId="20" xfId="0" applyFont="1" applyBorder="1"/>
    <xf numFmtId="0" fontId="11" fillId="0" borderId="12" xfId="0" applyFont="1" applyBorder="1"/>
    <xf numFmtId="0" fontId="11" fillId="0" borderId="13" xfId="0" applyFont="1" applyBorder="1"/>
    <xf numFmtId="0" fontId="1" fillId="0" borderId="22" xfId="0" applyFont="1" applyBorder="1"/>
    <xf numFmtId="0" fontId="1" fillId="0" borderId="5" xfId="0" applyFont="1" applyBorder="1"/>
    <xf numFmtId="0" fontId="1" fillId="0" borderId="17" xfId="0" applyFont="1" applyBorder="1"/>
    <xf numFmtId="0" fontId="1" fillId="0" borderId="3" xfId="0" applyFont="1" applyBorder="1"/>
    <xf numFmtId="0" fontId="4" fillId="0" borderId="0" xfId="0" applyFont="1"/>
    <xf numFmtId="0" fontId="2" fillId="0" borderId="0" xfId="0" applyFont="1"/>
    <xf numFmtId="0" fontId="0" fillId="0" borderId="26" xfId="0" applyBorder="1"/>
    <xf numFmtId="0" fontId="9" fillId="0" borderId="33" xfId="0" applyFont="1" applyBorder="1"/>
    <xf numFmtId="0" fontId="1" fillId="0" borderId="34" xfId="0" applyFont="1" applyBorder="1" applyAlignment="1">
      <alignment vertical="top" wrapText="1"/>
    </xf>
    <xf numFmtId="0" fontId="1" fillId="0" borderId="34" xfId="0" applyFont="1" applyBorder="1"/>
    <xf numFmtId="0" fontId="4" fillId="0" borderId="34" xfId="0" applyFont="1" applyBorder="1" applyAlignment="1">
      <alignment wrapText="1"/>
    </xf>
    <xf numFmtId="0" fontId="2" fillId="3" borderId="33" xfId="0" applyFont="1" applyFill="1" applyBorder="1"/>
    <xf numFmtId="0" fontId="1" fillId="0" borderId="2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0" fillId="3" borderId="32" xfId="0" applyFill="1" applyBorder="1"/>
    <xf numFmtId="0" fontId="6" fillId="3" borderId="25" xfId="0" applyFont="1" applyFill="1" applyBorder="1" applyAlignment="1">
      <alignment horizontal="left" vertical="center"/>
    </xf>
    <xf numFmtId="0" fontId="0" fillId="3" borderId="30" xfId="0" applyFill="1" applyBorder="1"/>
    <xf numFmtId="0" fontId="2" fillId="0" borderId="33" xfId="0" applyFont="1" applyBorder="1" applyAlignment="1">
      <alignment horizontal="left" vertical="center"/>
    </xf>
    <xf numFmtId="0" fontId="2" fillId="0" borderId="35" xfId="0" applyFont="1" applyBorder="1"/>
    <xf numFmtId="0" fontId="3" fillId="0" borderId="0" xfId="0" applyFont="1"/>
    <xf numFmtId="0" fontId="5" fillId="0" borderId="0" xfId="0" applyFont="1"/>
    <xf numFmtId="0" fontId="0" fillId="0" borderId="35" xfId="0" applyBorder="1"/>
    <xf numFmtId="0" fontId="1" fillId="0" borderId="0" xfId="0" applyFont="1" applyAlignment="1">
      <alignment horizontal="left" vertical="center"/>
    </xf>
    <xf numFmtId="0" fontId="0" fillId="0" borderId="32" xfId="0" applyBorder="1"/>
    <xf numFmtId="3" fontId="2" fillId="0" borderId="23" xfId="0" applyNumberFormat="1" applyFont="1" applyBorder="1"/>
    <xf numFmtId="3" fontId="2" fillId="0" borderId="1" xfId="0" applyNumberFormat="1" applyFont="1" applyBorder="1"/>
    <xf numFmtId="3" fontId="2" fillId="0" borderId="18" xfId="0" applyNumberFormat="1" applyFont="1" applyBorder="1"/>
    <xf numFmtId="3" fontId="2" fillId="0" borderId="2" xfId="0" applyNumberFormat="1" applyFont="1" applyBorder="1"/>
    <xf numFmtId="3" fontId="2" fillId="0" borderId="24" xfId="0" applyNumberFormat="1" applyFont="1" applyBorder="1"/>
    <xf numFmtId="3" fontId="2" fillId="0" borderId="4" xfId="0" applyNumberFormat="1" applyFont="1" applyBorder="1"/>
    <xf numFmtId="3" fontId="2" fillId="0" borderId="19" xfId="0" applyNumberFormat="1" applyFont="1" applyBorder="1"/>
    <xf numFmtId="3" fontId="2" fillId="0" borderId="9" xfId="0" applyNumberFormat="1" applyFont="1" applyBorder="1"/>
    <xf numFmtId="164" fontId="2" fillId="0" borderId="23" xfId="0" applyNumberFormat="1" applyFont="1" applyBorder="1"/>
    <xf numFmtId="164" fontId="2" fillId="0" borderId="1" xfId="0" applyNumberFormat="1" applyFont="1" applyBorder="1"/>
    <xf numFmtId="164" fontId="2" fillId="0" borderId="18" xfId="0" applyNumberFormat="1" applyFont="1" applyBorder="1"/>
    <xf numFmtId="164" fontId="2" fillId="0" borderId="2" xfId="0" applyNumberFormat="1" applyFont="1" applyBorder="1"/>
    <xf numFmtId="4" fontId="0" fillId="2" borderId="2" xfId="0" applyNumberFormat="1" applyFill="1" applyBorder="1"/>
    <xf numFmtId="4" fontId="2" fillId="2" borderId="9" xfId="0" applyNumberFormat="1" applyFont="1" applyFill="1" applyBorder="1"/>
    <xf numFmtId="4" fontId="0" fillId="0" borderId="1" xfId="0" applyNumberFormat="1" applyBorder="1"/>
    <xf numFmtId="4" fontId="2" fillId="0" borderId="4" xfId="0" applyNumberFormat="1" applyFont="1" applyBorder="1"/>
    <xf numFmtId="4" fontId="0" fillId="2" borderId="1" xfId="0" applyNumberFormat="1" applyFill="1" applyBorder="1"/>
    <xf numFmtId="4" fontId="2" fillId="2" borderId="4" xfId="0" applyNumberFormat="1" applyFont="1" applyFill="1" applyBorder="1"/>
    <xf numFmtId="4" fontId="0" fillId="2" borderId="7" xfId="0" applyNumberFormat="1" applyFill="1" applyBorder="1"/>
    <xf numFmtId="4" fontId="2" fillId="2" borderId="8" xfId="0" applyNumberFormat="1" applyFont="1" applyFill="1" applyBorder="1"/>
    <xf numFmtId="4" fontId="2" fillId="3" borderId="15" xfId="0" applyNumberFormat="1" applyFont="1" applyFill="1" applyBorder="1"/>
    <xf numFmtId="4" fontId="2" fillId="3" borderId="16" xfId="0" applyNumberFormat="1" applyFont="1" applyFill="1" applyBorder="1"/>
    <xf numFmtId="4" fontId="0" fillId="0" borderId="18" xfId="0" applyNumberFormat="1" applyBorder="1"/>
    <xf numFmtId="4" fontId="2" fillId="0" borderId="19" xfId="0" applyNumberFormat="1" applyFont="1" applyBorder="1"/>
    <xf numFmtId="3" fontId="2" fillId="3" borderId="12" xfId="0" applyNumberFormat="1" applyFont="1" applyFill="1" applyBorder="1"/>
    <xf numFmtId="3" fontId="2" fillId="3" borderId="13" xfId="0" applyNumberFormat="1" applyFont="1" applyFill="1" applyBorder="1"/>
    <xf numFmtId="4" fontId="2" fillId="3" borderId="29" xfId="0" applyNumberFormat="1" applyFont="1" applyFill="1" applyBorder="1"/>
    <xf numFmtId="4" fontId="0" fillId="0" borderId="0" xfId="0" applyNumberFormat="1"/>
    <xf numFmtId="4" fontId="2" fillId="3" borderId="34" xfId="0" applyNumberFormat="1" applyFont="1" applyFill="1" applyBorder="1"/>
    <xf numFmtId="4" fontId="2" fillId="3" borderId="35" xfId="0" applyNumberFormat="1" applyFont="1" applyFill="1" applyBorder="1"/>
    <xf numFmtId="4" fontId="0" fillId="0" borderId="26" xfId="0" applyNumberFormat="1" applyBorder="1"/>
    <xf numFmtId="4" fontId="2" fillId="3" borderId="26" xfId="0" applyNumberFormat="1" applyFont="1" applyFill="1" applyBorder="1"/>
    <xf numFmtId="165" fontId="2" fillId="3" borderId="15" xfId="0" applyNumberFormat="1" applyFont="1" applyFill="1" applyBorder="1"/>
    <xf numFmtId="165" fontId="2" fillId="3" borderId="16" xfId="0" applyNumberFormat="1" applyFont="1" applyFill="1" applyBorder="1"/>
    <xf numFmtId="0" fontId="1" fillId="0" borderId="34" xfId="0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6" fillId="0" borderId="35" xfId="0" applyFont="1" applyBorder="1" applyAlignment="1">
      <alignment wrapText="1"/>
    </xf>
    <xf numFmtId="0" fontId="9" fillId="0" borderId="28" xfId="0" applyFont="1" applyBorder="1"/>
    <xf numFmtId="0" fontId="1" fillId="0" borderId="26" xfId="0" applyFont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0" fillId="3" borderId="26" xfId="0" applyFill="1" applyBorder="1"/>
    <xf numFmtId="0" fontId="2" fillId="0" borderId="29" xfId="0" applyFont="1" applyBorder="1" applyAlignment="1">
      <alignment horizontal="left" vertical="center"/>
    </xf>
    <xf numFmtId="0" fontId="1" fillId="0" borderId="29" xfId="0" applyFont="1" applyBorder="1"/>
    <xf numFmtId="0" fontId="1" fillId="0" borderId="29" xfId="0" applyFont="1" applyBorder="1" applyAlignment="1">
      <alignment wrapText="1"/>
    </xf>
    <xf numFmtId="0" fontId="2" fillId="0" borderId="29" xfId="0" applyFont="1" applyBorder="1"/>
    <xf numFmtId="0" fontId="6" fillId="3" borderId="0" xfId="0" applyFont="1" applyFill="1" applyAlignment="1">
      <alignment horizontal="left" vertical="center"/>
    </xf>
    <xf numFmtId="4" fontId="2" fillId="3" borderId="0" xfId="0" applyNumberFormat="1" applyFont="1" applyFill="1"/>
    <xf numFmtId="0" fontId="0" fillId="3" borderId="0" xfId="0" applyFill="1"/>
    <xf numFmtId="0" fontId="1" fillId="0" borderId="29" xfId="0" applyFont="1" applyBorder="1" applyAlignment="1">
      <alignment vertical="top" wrapText="1"/>
    </xf>
    <xf numFmtId="0" fontId="4" fillId="0" borderId="29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2" fillId="3" borderId="25" xfId="0" applyFont="1" applyFill="1" applyBorder="1"/>
    <xf numFmtId="4" fontId="2" fillId="3" borderId="30" xfId="0" applyNumberFormat="1" applyFont="1" applyFill="1" applyBorder="1"/>
    <xf numFmtId="165" fontId="2" fillId="0" borderId="0" xfId="0" applyNumberFormat="1" applyFont="1"/>
    <xf numFmtId="0" fontId="0" fillId="0" borderId="30" xfId="0" applyBorder="1"/>
    <xf numFmtId="0" fontId="0" fillId="0" borderId="31" xfId="0" applyBorder="1"/>
  </cellXfs>
  <cellStyles count="1">
    <cellStyle name="Normaali" xfId="0" builtinId="0"/>
  </cellStyles>
  <dxfs count="492">
    <dxf>
      <numFmt numFmtId="0" formatCode="General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outline="0">
        <top style="medium">
          <color rgb="FFB4AA9B"/>
        </top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outline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outline="0"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0" formatCode="General"/>
    </dxf>
    <dxf>
      <border outline="0">
        <top style="medium">
          <color rgb="FFB4AA9B"/>
        </top>
      </border>
    </dxf>
    <dxf>
      <border outline="0">
        <bottom style="medium">
          <color rgb="FFB4AA9B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border outline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border outline="0">
        <top style="medium">
          <color rgb="FFB4AA9B"/>
        </top>
        <bottom style="medium">
          <color rgb="FFB4AA9B"/>
        </bottom>
      </border>
    </dxf>
    <dxf>
      <border outline="0"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numFmt numFmtId="4" formatCode="#,##0.0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>
        <bottom style="medium">
          <color rgb="FFB4AA9B"/>
        </bottom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 style="medium">
          <color rgb="FFB4AA9B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rgb="FFB4AA9B"/>
        </left>
        <right/>
        <top/>
        <bottom/>
        <vertical/>
        <horizontal/>
      </border>
    </dxf>
    <dxf>
      <border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border diagonalUp="0" diagonalDown="0">
        <left/>
        <right/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 diagonalUp="0" diagonalDown="0">
        <left style="medium">
          <color rgb="FFB4AA9B"/>
        </left>
        <right style="medium">
          <color rgb="FFB4AA9B"/>
        </right>
        <top style="medium">
          <color rgb="FFB4AA9B"/>
        </top>
        <bottom style="medium">
          <color rgb="FFB4AA9B"/>
        </bottom>
      </border>
    </dxf>
    <dxf>
      <border>
        <bottom style="medium">
          <color rgb="FFB4AA9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B4AA9B"/>
      <color rgb="FF96C8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96C832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96C832"/>
                </a:solidFill>
              </a:rPr>
              <a:t>Osuus kokonaiskulutuksesta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96C832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Yhteenveto!$A$19:$A$35</c:f>
              <c:strCache>
                <c:ptCount val="17"/>
                <c:pt idx="0">
                  <c:v>Ruoka ja juoma kotona</c:v>
                </c:pt>
                <c:pt idx="1">
                  <c:v>Ruoka ja juoma ulkona</c:v>
                </c:pt>
                <c:pt idx="2">
                  <c:v>Asuminen</c:v>
                </c:pt>
                <c:pt idx="3">
                  <c:v>Vaatteet</c:v>
                </c:pt>
                <c:pt idx="4">
                  <c:v>Terveys</c:v>
                </c:pt>
                <c:pt idx="5">
                  <c:v>Liikenne</c:v>
                </c:pt>
                <c:pt idx="6">
                  <c:v>Puhelin, internet, maksu-TV ym.</c:v>
                </c:pt>
                <c:pt idx="7">
                  <c:v>Päivähoito</c:v>
                </c:pt>
                <c:pt idx="8">
                  <c:v>Vakuutukset</c:v>
                </c:pt>
                <c:pt idx="9">
                  <c:v>Kodin hankinnat</c:v>
                </c:pt>
                <c:pt idx="10">
                  <c:v>Virkistys, vapaa-aika</c:v>
                </c:pt>
                <c:pt idx="11">
                  <c:v>Oma säästökohde</c:v>
                </c:pt>
                <c:pt idx="12">
                  <c:v>Lainanhoito</c:v>
                </c:pt>
                <c:pt idx="13">
                  <c:v>Muut menot</c:v>
                </c:pt>
                <c:pt idx="14">
                  <c:v>Oma menolaji 1</c:v>
                </c:pt>
                <c:pt idx="15">
                  <c:v>Oma menolaji 2</c:v>
                </c:pt>
                <c:pt idx="16">
                  <c:v>Oma menolaji 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4E-4F3C-B5F4-CA46BF8B73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4E-4F3C-B5F4-CA46BF8B73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4E-4F3C-B5F4-CA46BF8B73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4E-4F3C-B5F4-CA46BF8B73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4E-4F3C-B5F4-CA46BF8B73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4E-4F3C-B5F4-CA46BF8B73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4E-4F3C-B5F4-CA46BF8B73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4E-4F3C-B5F4-CA46BF8B73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F4E-4F3C-B5F4-CA46BF8B73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F4E-4F3C-B5F4-CA46BF8B73E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F4E-4F3C-B5F4-CA46BF8B73E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F4E-4F3C-B5F4-CA46BF8B73E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F4E-4F3C-B5F4-CA46BF8B73E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F4E-4F3C-B5F4-CA46BF8B73E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F4E-4F3C-B5F4-CA46BF8B73E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F4E-4F3C-B5F4-CA46BF8B73E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F4E-4F3C-B5F4-CA46BF8B73E7}"/>
              </c:ext>
            </c:extLst>
          </c:dPt>
          <c:dLbls>
            <c:dLbl>
              <c:idx val="0"/>
              <c:layout>
                <c:manualLayout>
                  <c:x val="-0.41098261096277738"/>
                  <c:y val="-5.71521439077081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E-4F3C-B5F4-CA46BF8B73E7}"/>
                </c:ext>
              </c:extLst>
            </c:dLbl>
            <c:dLbl>
              <c:idx val="1"/>
              <c:layout>
                <c:manualLayout>
                  <c:x val="-0.40962975264354839"/>
                  <c:y val="-8.50110454459447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E-4F3C-B5F4-CA46BF8B73E7}"/>
                </c:ext>
              </c:extLst>
            </c:dLbl>
            <c:dLbl>
              <c:idx val="2"/>
              <c:layout>
                <c:manualLayout>
                  <c:x val="-0.44199068724084017"/>
                  <c:y val="4.17625815348932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4E-4F3C-B5F4-CA46BF8B73E7}"/>
                </c:ext>
              </c:extLst>
            </c:dLbl>
            <c:dLbl>
              <c:idx val="3"/>
              <c:layout>
                <c:manualLayout>
                  <c:x val="-0.44587803064786619"/>
                  <c:y val="8.6948264593860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4E-4F3C-B5F4-CA46BF8B73E7}"/>
                </c:ext>
              </c:extLst>
            </c:dLbl>
            <c:dLbl>
              <c:idx val="4"/>
              <c:layout>
                <c:manualLayout>
                  <c:x val="-0.44916896768025993"/>
                  <c:y val="0.1313668608761365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4E-4F3C-B5F4-CA46BF8B73E7}"/>
                </c:ext>
              </c:extLst>
            </c:dLbl>
            <c:dLbl>
              <c:idx val="5"/>
              <c:layout>
                <c:manualLayout>
                  <c:x val="-0.44761175009830756"/>
                  <c:y val="0.1847325585849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4E-4F3C-B5F4-CA46BF8B73E7}"/>
                </c:ext>
              </c:extLst>
            </c:dLbl>
            <c:dLbl>
              <c:idx val="6"/>
              <c:layout>
                <c:manualLayout>
                  <c:x val="-0.39404821932094214"/>
                  <c:y val="0.267686353447305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4E-4F3C-B5F4-CA46BF8B73E7}"/>
                </c:ext>
              </c:extLst>
            </c:dLbl>
            <c:dLbl>
              <c:idx val="7"/>
              <c:layout>
                <c:manualLayout>
                  <c:x val="-0.43841794954090152"/>
                  <c:y val="0.3040976689059378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4E-4F3C-B5F4-CA46BF8B73E7}"/>
                </c:ext>
              </c:extLst>
            </c:dLbl>
            <c:dLbl>
              <c:idx val="8"/>
              <c:layout>
                <c:manualLayout>
                  <c:x val="0.37702380204600189"/>
                  <c:y val="-7.42235393950369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4E-4F3C-B5F4-CA46BF8B73E7}"/>
                </c:ext>
              </c:extLst>
            </c:dLbl>
            <c:dLbl>
              <c:idx val="9"/>
              <c:layout>
                <c:manualLayout>
                  <c:x val="0.38513428339596051"/>
                  <c:y val="-2.47462101293065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4E-4F3C-B5F4-CA46BF8B73E7}"/>
                </c:ext>
              </c:extLst>
            </c:dLbl>
            <c:dLbl>
              <c:idx val="10"/>
              <c:layout>
                <c:manualLayout>
                  <c:x val="0.39518596262677802"/>
                  <c:y val="2.83278831632114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4E-4F3C-B5F4-CA46BF8B73E7}"/>
                </c:ext>
              </c:extLst>
            </c:dLbl>
            <c:dLbl>
              <c:idx val="11"/>
              <c:layout>
                <c:manualLayout>
                  <c:x val="0.38725230581782843"/>
                  <c:y val="7.75347354026566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F4E-4F3C-B5F4-CA46BF8B73E7}"/>
                </c:ext>
              </c:extLst>
            </c:dLbl>
            <c:dLbl>
              <c:idx val="12"/>
              <c:layout>
                <c:manualLayout>
                  <c:x val="0.37525146945065646"/>
                  <c:y val="0.125629729720317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F4E-4F3C-B5F4-CA46BF8B73E7}"/>
                </c:ext>
              </c:extLst>
            </c:dLbl>
            <c:dLbl>
              <c:idx val="13"/>
              <c:layout>
                <c:manualLayout>
                  <c:x val="0.37980921879692187"/>
                  <c:y val="0.1743086293779840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F4E-4F3C-B5F4-CA46BF8B73E7}"/>
                </c:ext>
              </c:extLst>
            </c:dLbl>
            <c:dLbl>
              <c:idx val="14"/>
              <c:layout>
                <c:manualLayout>
                  <c:x val="0.38537779359112123"/>
                  <c:y val="0.218536846980814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F4E-4F3C-B5F4-CA46BF8B73E7}"/>
                </c:ext>
              </c:extLst>
            </c:dLbl>
            <c:dLbl>
              <c:idx val="15"/>
              <c:layout>
                <c:manualLayout>
                  <c:x val="0.38499790047746929"/>
                  <c:y val="0.266042596068680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F4E-4F3C-B5F4-CA46BF8B73E7}"/>
                </c:ext>
              </c:extLst>
            </c:dLbl>
            <c:dLbl>
              <c:idx val="16"/>
              <c:layout>
                <c:manualLayout>
                  <c:x val="0.38988144151151843"/>
                  <c:y val="0.318787473547230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F4E-4F3C-B5F4-CA46BF8B73E7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Yhteenveto!$A$19:$A$35</c:f>
              <c:strCache>
                <c:ptCount val="17"/>
                <c:pt idx="0">
                  <c:v>Ruoka ja juoma kotona</c:v>
                </c:pt>
                <c:pt idx="1">
                  <c:v>Ruoka ja juoma ulkona</c:v>
                </c:pt>
                <c:pt idx="2">
                  <c:v>Asuminen</c:v>
                </c:pt>
                <c:pt idx="3">
                  <c:v>Vaatteet</c:v>
                </c:pt>
                <c:pt idx="4">
                  <c:v>Terveys</c:v>
                </c:pt>
                <c:pt idx="5">
                  <c:v>Liikenne</c:v>
                </c:pt>
                <c:pt idx="6">
                  <c:v>Puhelin, internet, maksu-TV ym.</c:v>
                </c:pt>
                <c:pt idx="7">
                  <c:v>Päivähoito</c:v>
                </c:pt>
                <c:pt idx="8">
                  <c:v>Vakuutukset</c:v>
                </c:pt>
                <c:pt idx="9">
                  <c:v>Kodin hankinnat</c:v>
                </c:pt>
                <c:pt idx="10">
                  <c:v>Virkistys, vapaa-aika</c:v>
                </c:pt>
                <c:pt idx="11">
                  <c:v>Oma säästökohde</c:v>
                </c:pt>
                <c:pt idx="12">
                  <c:v>Lainanhoito</c:v>
                </c:pt>
                <c:pt idx="13">
                  <c:v>Muut menot</c:v>
                </c:pt>
                <c:pt idx="14">
                  <c:v>Oma menolaji 1</c:v>
                </c:pt>
                <c:pt idx="15">
                  <c:v>Oma menolaji 2</c:v>
                </c:pt>
                <c:pt idx="16">
                  <c:v>Oma menolaji 3</c:v>
                </c:pt>
              </c:strCache>
            </c:strRef>
          </c:cat>
          <c:val>
            <c:numRef>
              <c:f>Yhteenveto!$D$19:$D$35</c:f>
              <c:numCache>
                <c:formatCode>0.0\ 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A-4310-A9E9-A6E646E43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Osuus kokonaistuloista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20-4E84-9114-101C48C6C0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ED-43E2-A839-90DCFA17F3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ED-43E2-A839-90DCFA17F3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ED-43E2-A839-90DCFA17F39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ED-43E2-A839-90DCFA17F39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ED-43E2-A839-90DCFA17F39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5ED-43E2-A839-90DCFA17F39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5ED-43E2-A839-90DCFA17F399}"/>
              </c:ext>
            </c:extLst>
          </c:dPt>
          <c:dPt>
            <c:idx val="8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5ED-43E2-A839-90DCFA17F39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5ED-43E2-A839-90DCFA17F39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5ED-43E2-A839-90DCFA17F399}"/>
              </c:ext>
            </c:extLst>
          </c:dPt>
          <c:dLbls>
            <c:dLbl>
              <c:idx val="0"/>
              <c:layout>
                <c:manualLayout>
                  <c:x val="-0.43274702708399537"/>
                  <c:y val="-4.89389746527082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20-4E84-9114-101C48C6C08C}"/>
                </c:ext>
              </c:extLst>
            </c:dLbl>
            <c:dLbl>
              <c:idx val="1"/>
              <c:layout>
                <c:manualLayout>
                  <c:x val="-0.46313030583203069"/>
                  <c:y val="2.0251149587896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D-43E2-A839-90DCFA17F399}"/>
                </c:ext>
              </c:extLst>
            </c:dLbl>
            <c:dLbl>
              <c:idx val="2"/>
              <c:layout>
                <c:manualLayout>
                  <c:x val="-0.45470878703536627"/>
                  <c:y val="9.76686196434034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ED-43E2-A839-90DCFA17F399}"/>
                </c:ext>
              </c:extLst>
            </c:dLbl>
            <c:dLbl>
              <c:idx val="3"/>
              <c:layout>
                <c:manualLayout>
                  <c:x val="-0.42989975573677919"/>
                  <c:y val="0.185044890861034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ED-43E2-A839-90DCFA17F399}"/>
                </c:ext>
              </c:extLst>
            </c:dLbl>
            <c:dLbl>
              <c:idx val="4"/>
              <c:layout>
                <c:manualLayout>
                  <c:x val="-0.46017902700308883"/>
                  <c:y val="0.269765895827438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ED-43E2-A839-90DCFA17F399}"/>
                </c:ext>
              </c:extLst>
            </c:dLbl>
            <c:dLbl>
              <c:idx val="5"/>
              <c:layout>
                <c:manualLayout>
                  <c:x val="-0.4565060831602093"/>
                  <c:y val="0.35134350537471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ED-43E2-A839-90DCFA17F399}"/>
                </c:ext>
              </c:extLst>
            </c:dLbl>
            <c:dLbl>
              <c:idx val="6"/>
              <c:layout>
                <c:manualLayout>
                  <c:x val="-0.43960949821446732"/>
                  <c:y val="0.443301795864473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ED-43E2-A839-90DCFA17F399}"/>
                </c:ext>
              </c:extLst>
            </c:dLbl>
            <c:dLbl>
              <c:idx val="7"/>
              <c:layout>
                <c:manualLayout>
                  <c:x val="0.32213373956931096"/>
                  <c:y val="1.14866776622247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ED-43E2-A839-90DCFA17F399}"/>
                </c:ext>
              </c:extLst>
            </c:dLbl>
            <c:dLbl>
              <c:idx val="8"/>
              <c:layout>
                <c:manualLayout>
                  <c:x val="0.33181186462420242"/>
                  <c:y val="9.18255616820903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ED-43E2-A839-90DCFA17F399}"/>
                </c:ext>
              </c:extLst>
            </c:dLbl>
            <c:dLbl>
              <c:idx val="9"/>
              <c:layout>
                <c:manualLayout>
                  <c:x val="0.34561451974252561"/>
                  <c:y val="0.18114606839789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ED-43E2-A839-90DCFA17F399}"/>
                </c:ext>
              </c:extLst>
            </c:dLbl>
            <c:dLbl>
              <c:idx val="10"/>
              <c:layout>
                <c:manualLayout>
                  <c:x val="0.32167193357573348"/>
                  <c:y val="0.270031813507974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ED-43E2-A839-90DCFA17F399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Yhteenveto!$A$5:$A$15</c:f>
              <c:strCache>
                <c:ptCount val="11"/>
                <c:pt idx="0">
                  <c:v>Palkka- ja yrittäjätulot</c:v>
                </c:pt>
                <c:pt idx="1">
                  <c:v>Eläkkeet</c:v>
                </c:pt>
                <c:pt idx="2">
                  <c:v>Asumistuki</c:v>
                </c:pt>
                <c:pt idx="3">
                  <c:v>Elatusapu/elatustuki</c:v>
                </c:pt>
                <c:pt idx="4">
                  <c:v>Lapsilisät</c:v>
                </c:pt>
                <c:pt idx="5">
                  <c:v>Opintotuki</c:v>
                </c:pt>
                <c:pt idx="6">
                  <c:v>Sairauspäiväraha</c:v>
                </c:pt>
                <c:pt idx="7">
                  <c:v>Toimeentulotuki</c:v>
                </c:pt>
                <c:pt idx="8">
                  <c:v>Työttömyyskorvaus</c:v>
                </c:pt>
                <c:pt idx="9">
                  <c:v>Äitiys- tai vanhempainraha</c:v>
                </c:pt>
                <c:pt idx="10">
                  <c:v>Muut tulot/tuet</c:v>
                </c:pt>
              </c:strCache>
            </c:strRef>
          </c:cat>
          <c:val>
            <c:numRef>
              <c:f>Yhteenveto!$D$5:$D$15</c:f>
              <c:numCache>
                <c:formatCode>0.0\ 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0-4E84-9114-101C48C6C08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708661</xdr:colOff>
      <xdr:row>1</xdr:row>
      <xdr:rowOff>147259</xdr:rowOff>
    </xdr:from>
    <xdr:to>
      <xdr:col>13</xdr:col>
      <xdr:colOff>628226</xdr:colOff>
      <xdr:row>3</xdr:row>
      <xdr:rowOff>313593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46411" y="329822"/>
          <a:ext cx="1594379" cy="531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1005840</xdr:colOff>
      <xdr:row>0</xdr:row>
      <xdr:rowOff>179201</xdr:rowOff>
    </xdr:from>
    <xdr:to>
      <xdr:col>19</xdr:col>
      <xdr:colOff>586739</xdr:colOff>
      <xdr:row>2</xdr:row>
      <xdr:rowOff>174336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24340" y="179201"/>
          <a:ext cx="1517649" cy="55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44</xdr:row>
      <xdr:rowOff>60960</xdr:rowOff>
    </xdr:from>
    <xdr:to>
      <xdr:col>3</xdr:col>
      <xdr:colOff>24130</xdr:colOff>
      <xdr:row>49</xdr:row>
      <xdr:rowOff>144423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8366760"/>
          <a:ext cx="1539240" cy="1081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1013460</xdr:colOff>
      <xdr:row>0</xdr:row>
      <xdr:rowOff>55693</xdr:rowOff>
    </xdr:from>
    <xdr:to>
      <xdr:col>19</xdr:col>
      <xdr:colOff>594359</xdr:colOff>
      <xdr:row>2</xdr:row>
      <xdr:rowOff>50828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31960" y="55693"/>
          <a:ext cx="1517649" cy="55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60960</xdr:colOff>
      <xdr:row>44</xdr:row>
      <xdr:rowOff>45720</xdr:rowOff>
    </xdr:from>
    <xdr:to>
      <xdr:col>3</xdr:col>
      <xdr:colOff>46990</xdr:colOff>
      <xdr:row>49</xdr:row>
      <xdr:rowOff>129183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0360" y="8633460"/>
          <a:ext cx="1539240" cy="1081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997585</xdr:colOff>
      <xdr:row>0</xdr:row>
      <xdr:rowOff>120463</xdr:rowOff>
    </xdr:from>
    <xdr:to>
      <xdr:col>19</xdr:col>
      <xdr:colOff>578484</xdr:colOff>
      <xdr:row>2</xdr:row>
      <xdr:rowOff>115598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16085" y="120463"/>
          <a:ext cx="1517649" cy="55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</xdr:colOff>
      <xdr:row>44</xdr:row>
      <xdr:rowOff>53340</xdr:rowOff>
    </xdr:from>
    <xdr:to>
      <xdr:col>3</xdr:col>
      <xdr:colOff>8890</xdr:colOff>
      <xdr:row>49</xdr:row>
      <xdr:rowOff>136803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2260" y="8458200"/>
          <a:ext cx="1539240" cy="10810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958850</xdr:colOff>
      <xdr:row>0</xdr:row>
      <xdr:rowOff>159833</xdr:rowOff>
    </xdr:from>
    <xdr:to>
      <xdr:col>19</xdr:col>
      <xdr:colOff>539749</xdr:colOff>
      <xdr:row>2</xdr:row>
      <xdr:rowOff>154968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977350" y="159833"/>
          <a:ext cx="1517649" cy="55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44</xdr:row>
      <xdr:rowOff>38100</xdr:rowOff>
    </xdr:from>
    <xdr:to>
      <xdr:col>3</xdr:col>
      <xdr:colOff>35560</xdr:colOff>
      <xdr:row>49</xdr:row>
      <xdr:rowOff>121563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840" y="8633460"/>
          <a:ext cx="1539240" cy="108104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3334</xdr:colOff>
      <xdr:row>27</xdr:row>
      <xdr:rowOff>131921</xdr:rowOff>
    </xdr:from>
    <xdr:to>
      <xdr:col>19</xdr:col>
      <xdr:colOff>323374</xdr:colOff>
      <xdr:row>50</xdr:row>
      <xdr:rowOff>10001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673418</xdr:colOff>
      <xdr:row>3</xdr:row>
      <xdr:rowOff>154782</xdr:rowOff>
    </xdr:from>
    <xdr:to>
      <xdr:col>19</xdr:col>
      <xdr:colOff>399098</xdr:colOff>
      <xdr:row>25</xdr:row>
      <xdr:rowOff>156210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17</xdr:col>
      <xdr:colOff>251460</xdr:colOff>
      <xdr:row>0</xdr:row>
      <xdr:rowOff>144780</xdr:rowOff>
    </xdr:from>
    <xdr:to>
      <xdr:col>19</xdr:col>
      <xdr:colOff>601979</xdr:colOff>
      <xdr:row>3</xdr:row>
      <xdr:rowOff>18892</xdr:rowOff>
    </xdr:to>
    <xdr:pic>
      <xdr:nvPicPr>
        <xdr:cNvPr id="5" name="Kuva 4" descr="http://www.martat.fi/site/assets/files/11616/marttaliitto_logo_4_vari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5780" y="144780"/>
          <a:ext cx="1569719" cy="598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1200150</xdr:colOff>
      <xdr:row>1</xdr:row>
      <xdr:rowOff>72027</xdr:rowOff>
    </xdr:from>
    <xdr:to>
      <xdr:col>19</xdr:col>
      <xdr:colOff>771524</xdr:colOff>
      <xdr:row>3</xdr:row>
      <xdr:rowOff>205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218650" y="262527"/>
          <a:ext cx="1508124" cy="5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44</xdr:row>
      <xdr:rowOff>15240</xdr:rowOff>
    </xdr:from>
    <xdr:to>
      <xdr:col>3</xdr:col>
      <xdr:colOff>60960</xdr:colOff>
      <xdr:row>49</xdr:row>
      <xdr:rowOff>82828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7520" y="8519160"/>
          <a:ext cx="1539240" cy="1081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1036320</xdr:colOff>
      <xdr:row>1</xdr:row>
      <xdr:rowOff>30434</xdr:rowOff>
    </xdr:from>
    <xdr:to>
      <xdr:col>19</xdr:col>
      <xdr:colOff>607694</xdr:colOff>
      <xdr:row>2</xdr:row>
      <xdr:rowOff>212612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54820" y="220934"/>
          <a:ext cx="1508124" cy="5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</xdr:colOff>
      <xdr:row>44</xdr:row>
      <xdr:rowOff>22860</xdr:rowOff>
    </xdr:from>
    <xdr:to>
      <xdr:col>3</xdr:col>
      <xdr:colOff>0</xdr:colOff>
      <xdr:row>49</xdr:row>
      <xdr:rowOff>106323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880" y="8244840"/>
          <a:ext cx="1539240" cy="1081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1043940</xdr:colOff>
      <xdr:row>0</xdr:row>
      <xdr:rowOff>74073</xdr:rowOff>
    </xdr:from>
    <xdr:to>
      <xdr:col>19</xdr:col>
      <xdr:colOff>605789</xdr:colOff>
      <xdr:row>2</xdr:row>
      <xdr:rowOff>62294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62440" y="74073"/>
          <a:ext cx="1498599" cy="543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44</xdr:row>
      <xdr:rowOff>38100</xdr:rowOff>
    </xdr:from>
    <xdr:to>
      <xdr:col>3</xdr:col>
      <xdr:colOff>31750</xdr:colOff>
      <xdr:row>49</xdr:row>
      <xdr:rowOff>121563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5120" y="8587740"/>
          <a:ext cx="1539240" cy="1081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1043940</xdr:colOff>
      <xdr:row>1</xdr:row>
      <xdr:rowOff>24543</xdr:rowOff>
    </xdr:from>
    <xdr:to>
      <xdr:col>19</xdr:col>
      <xdr:colOff>605789</xdr:colOff>
      <xdr:row>2</xdr:row>
      <xdr:rowOff>203264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62440" y="215043"/>
          <a:ext cx="1498599" cy="543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44</xdr:row>
      <xdr:rowOff>68580</xdr:rowOff>
    </xdr:from>
    <xdr:to>
      <xdr:col>3</xdr:col>
      <xdr:colOff>24130</xdr:colOff>
      <xdr:row>49</xdr:row>
      <xdr:rowOff>152043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8473440"/>
          <a:ext cx="1539240" cy="1081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1036320</xdr:colOff>
      <xdr:row>0</xdr:row>
      <xdr:rowOff>64724</xdr:rowOff>
    </xdr:from>
    <xdr:to>
      <xdr:col>19</xdr:col>
      <xdr:colOff>607694</xdr:colOff>
      <xdr:row>2</xdr:row>
      <xdr:rowOff>56402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54820" y="64724"/>
          <a:ext cx="1508124" cy="5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44</xdr:row>
      <xdr:rowOff>45720</xdr:rowOff>
    </xdr:from>
    <xdr:to>
      <xdr:col>3</xdr:col>
      <xdr:colOff>24130</xdr:colOff>
      <xdr:row>49</xdr:row>
      <xdr:rowOff>129183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8633460"/>
          <a:ext cx="1539240" cy="1081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1043940</xdr:colOff>
      <xdr:row>0</xdr:row>
      <xdr:rowOff>66453</xdr:rowOff>
    </xdr:from>
    <xdr:to>
      <xdr:col>19</xdr:col>
      <xdr:colOff>605789</xdr:colOff>
      <xdr:row>2</xdr:row>
      <xdr:rowOff>54674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62440" y="66453"/>
          <a:ext cx="1498599" cy="543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44</xdr:row>
      <xdr:rowOff>60960</xdr:rowOff>
    </xdr:from>
    <xdr:to>
      <xdr:col>3</xdr:col>
      <xdr:colOff>31750</xdr:colOff>
      <xdr:row>49</xdr:row>
      <xdr:rowOff>144423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5120" y="8465820"/>
          <a:ext cx="1539240" cy="1081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1028700</xdr:colOff>
      <xdr:row>0</xdr:row>
      <xdr:rowOff>48073</xdr:rowOff>
    </xdr:from>
    <xdr:to>
      <xdr:col>19</xdr:col>
      <xdr:colOff>609599</xdr:colOff>
      <xdr:row>2</xdr:row>
      <xdr:rowOff>43208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47200" y="48073"/>
          <a:ext cx="1517649" cy="55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44</xdr:row>
      <xdr:rowOff>15240</xdr:rowOff>
    </xdr:from>
    <xdr:to>
      <xdr:col>3</xdr:col>
      <xdr:colOff>31750</xdr:colOff>
      <xdr:row>49</xdr:row>
      <xdr:rowOff>98703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5120" y="8602980"/>
          <a:ext cx="1539240" cy="10810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1036320</xdr:colOff>
      <xdr:row>0</xdr:row>
      <xdr:rowOff>64724</xdr:rowOff>
    </xdr:from>
    <xdr:to>
      <xdr:col>19</xdr:col>
      <xdr:colOff>607694</xdr:colOff>
      <xdr:row>2</xdr:row>
      <xdr:rowOff>56402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54820" y="64724"/>
          <a:ext cx="1508124" cy="5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44</xdr:row>
      <xdr:rowOff>53340</xdr:rowOff>
    </xdr:from>
    <xdr:to>
      <xdr:col>3</xdr:col>
      <xdr:colOff>24130</xdr:colOff>
      <xdr:row>49</xdr:row>
      <xdr:rowOff>136803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8641080"/>
          <a:ext cx="1539240" cy="10810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4:M8" totalsRowShown="0" headerRowDxfId="491" headerRowBorderDxfId="490" tableBorderDxfId="489">
  <autoFilter ref="A4:M8" xr:uid="{00000000-0009-0000-0100-000001000000}"/>
  <tableColumns count="13">
    <tableColumn id="1" xr3:uid="{00000000-0010-0000-0000-000001000000}" name="Tulolajit"/>
    <tableColumn id="2" xr3:uid="{00000000-0010-0000-0000-000002000000}" name="Palkka- ja yrittäjätulot" dataDxfId="488">
      <calculatedColumnFormula>SUM(B2:B4)</calculatedColumnFormula>
    </tableColumn>
    <tableColumn id="3" xr3:uid="{00000000-0010-0000-0000-000003000000}" name="Eläkkeet" dataDxfId="487"/>
    <tableColumn id="4" xr3:uid="{00000000-0010-0000-0000-000004000000}" name="Asumistuki" dataDxfId="486"/>
    <tableColumn id="5" xr3:uid="{00000000-0010-0000-0000-000005000000}" name="Elatusapu/ elatustuki" dataDxfId="485"/>
    <tableColumn id="6" xr3:uid="{00000000-0010-0000-0000-000006000000}" name="Lapsilisät" dataDxfId="484"/>
    <tableColumn id="7" xr3:uid="{00000000-0010-0000-0000-000007000000}" name="Opintotuki" dataDxfId="483"/>
    <tableColumn id="8" xr3:uid="{00000000-0010-0000-0000-000008000000}" name="Sairauspäiväraha" dataDxfId="482"/>
    <tableColumn id="9" xr3:uid="{00000000-0010-0000-0000-000009000000}" name="Toimeentulotuki" dataDxfId="481"/>
    <tableColumn id="10" xr3:uid="{00000000-0010-0000-0000-00000A000000}" name="Työttömyyskorvaus" dataDxfId="480"/>
    <tableColumn id="11" xr3:uid="{00000000-0010-0000-0000-00000B000000}" name="Äitiys- ja vanhempainraha" dataDxfId="479"/>
    <tableColumn id="12" xr3:uid="{00000000-0010-0000-0000-00000C000000}" name="Muut tulot" dataDxfId="478"/>
    <tableColumn id="13" xr3:uid="{00000000-0010-0000-0000-00000D000000}" name="Yhteensä" dataDxfId="477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ulukko15811" displayName="Taulukko15811" ref="A4:M8" totalsRowShown="0" headerRowDxfId="368" headerRowBorderDxfId="367" tableBorderDxfId="366">
  <autoFilter ref="A4:M8" xr:uid="{00000000-0009-0000-0100-00000A000000}"/>
  <tableColumns count="13">
    <tableColumn id="1" xr3:uid="{00000000-0010-0000-0900-000001000000}" name="Tulolajit" dataDxfId="365"/>
    <tableColumn id="2" xr3:uid="{00000000-0010-0000-0900-000002000000}" name="Palkka- ja yrittäjätulot" dataDxfId="364"/>
    <tableColumn id="3" xr3:uid="{00000000-0010-0000-0900-000003000000}" name="Eläkkeet" dataDxfId="363"/>
    <tableColumn id="4" xr3:uid="{00000000-0010-0000-0900-000004000000}" name="Asumistuki" dataDxfId="362"/>
    <tableColumn id="5" xr3:uid="{00000000-0010-0000-0900-000005000000}" name="Elatusapu/elatustuki" dataDxfId="361"/>
    <tableColumn id="6" xr3:uid="{00000000-0010-0000-0900-000006000000}" name="Lapsilisät" dataDxfId="360"/>
    <tableColumn id="7" xr3:uid="{00000000-0010-0000-0900-000007000000}" name="Opintotuki" dataDxfId="359"/>
    <tableColumn id="8" xr3:uid="{00000000-0010-0000-0900-000008000000}" name="Sairauspäiväraha" dataDxfId="358"/>
    <tableColumn id="9" xr3:uid="{00000000-0010-0000-0900-000009000000}" name="Toimeentulotuki" dataDxfId="357"/>
    <tableColumn id="10" xr3:uid="{00000000-0010-0000-0900-00000A000000}" name="Työttömyyskorvaus" dataDxfId="356"/>
    <tableColumn id="11" xr3:uid="{00000000-0010-0000-0900-00000B000000}" name="Äitiys- ja vanhempainraha" dataDxfId="355"/>
    <tableColumn id="12" xr3:uid="{00000000-0010-0000-0900-00000C000000}" name="Muut tulot" dataDxfId="354"/>
    <tableColumn id="13" xr3:uid="{00000000-0010-0000-0900-00000D000000}" name="Yhteensä" dataDxfId="353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ulukko26912" displayName="Taulukko26912" ref="A11:T44" totalsRowShown="0" headerRowDxfId="352" headerRowBorderDxfId="351" tableBorderDxfId="350">
  <autoFilter ref="A11:T44" xr:uid="{00000000-0009-0000-0100-00000B000000}"/>
  <tableColumns count="20">
    <tableColumn id="1" xr3:uid="{00000000-0010-0000-0A00-000001000000}" name="Päivä" dataDxfId="349"/>
    <tableColumn id="2" xr3:uid="{00000000-0010-0000-0A00-000002000000}" name="Ruoka ja juoma kotona" dataDxfId="348"/>
    <tableColumn id="3" xr3:uid="{00000000-0010-0000-0A00-000003000000}" name="Ruoka ja juoma ulkona" dataDxfId="347"/>
    <tableColumn id="4" xr3:uid="{00000000-0010-0000-0A00-000004000000}" name="Asuminen" dataDxfId="346"/>
    <tableColumn id="5" xr3:uid="{00000000-0010-0000-0A00-000005000000}" name="Vaatteet" dataDxfId="345"/>
    <tableColumn id="6" xr3:uid="{00000000-0010-0000-0A00-000006000000}" name="Terveys" dataDxfId="344"/>
    <tableColumn id="7" xr3:uid="{00000000-0010-0000-0A00-000007000000}" name="Liikenne" dataDxfId="343"/>
    <tableColumn id="8" xr3:uid="{00000000-0010-0000-0A00-000008000000}" name="Puhelin, internet, maksu-TV ym." dataDxfId="342"/>
    <tableColumn id="9" xr3:uid="{00000000-0010-0000-0A00-000009000000}" name="Päivähoito" dataDxfId="341"/>
    <tableColumn id="10" xr3:uid="{00000000-0010-0000-0A00-00000A000000}" name="Vakuutukset" dataDxfId="340"/>
    <tableColumn id="11" xr3:uid="{00000000-0010-0000-0A00-00000B000000}" name="Kodin hankinnat" dataDxfId="339"/>
    <tableColumn id="12" xr3:uid="{00000000-0010-0000-0A00-00000C000000}" name="Virkistys, vapaa-aika" dataDxfId="338"/>
    <tableColumn id="20" xr3:uid="{00000000-0010-0000-0A00-000014000000}" name="Oma säästökohde" dataDxfId="337"/>
    <tableColumn id="13" xr3:uid="{00000000-0010-0000-0A00-00000D000000}" name="Lainanhoito" dataDxfId="336"/>
    <tableColumn id="14" xr3:uid="{00000000-0010-0000-0A00-00000E000000}" name="Muut menot" dataDxfId="335"/>
    <tableColumn id="15" xr3:uid="{00000000-0010-0000-0A00-00000F000000}" name="    " dataDxfId="334"/>
    <tableColumn id="16" xr3:uid="{00000000-0010-0000-0A00-000010000000}" name="     " dataDxfId="333"/>
    <tableColumn id="17" xr3:uid="{00000000-0010-0000-0A00-000011000000}" name="   " dataDxfId="332"/>
    <tableColumn id="18" xr3:uid="{00000000-0010-0000-0A00-000012000000}" name="Menot yhteensä" dataDxfId="331">
      <calculatedColumnFormula>SUM(B12:R12)</calculatedColumnFormula>
    </tableColumn>
    <tableColumn id="19" xr3:uid="{00000000-0010-0000-0A00-000013000000}" name="SELITYS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ulukko371013" displayName="Taulukko371013" ref="A46:B49" totalsRowShown="0" headerRowBorderDxfId="330" tableBorderDxfId="329">
  <autoFilter ref="A46:B49" xr:uid="{00000000-0009-0000-0100-00000C000000}"/>
  <tableColumns count="2">
    <tableColumn id="1" xr3:uid="{00000000-0010-0000-0B00-000001000000}" name="YHTEENVETO"/>
    <tableColumn id="2" xr3:uid="{00000000-0010-0000-0B00-000002000000}" name="  " dataDxfId="328">
      <calculatedColumnFormula>SUM(S11:S41)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ulukko1581114" displayName="Taulukko1581114" ref="A4:M8" totalsRowShown="0" headerRowDxfId="327" headerRowBorderDxfId="326" tableBorderDxfId="325">
  <autoFilter ref="A4:M8" xr:uid="{00000000-0009-0000-0100-00000D000000}"/>
  <tableColumns count="13">
    <tableColumn id="1" xr3:uid="{00000000-0010-0000-0C00-000001000000}" name="Tulolajit" dataDxfId="324"/>
    <tableColumn id="2" xr3:uid="{00000000-0010-0000-0C00-000002000000}" name="Palkka- ja yrittäjätulot" dataDxfId="323"/>
    <tableColumn id="3" xr3:uid="{00000000-0010-0000-0C00-000003000000}" name="Eläkkeet" dataDxfId="322"/>
    <tableColumn id="4" xr3:uid="{00000000-0010-0000-0C00-000004000000}" name="Asumistuki" dataDxfId="321"/>
    <tableColumn id="5" xr3:uid="{00000000-0010-0000-0C00-000005000000}" name="Elatusapu/elatustuki" dataDxfId="320"/>
    <tableColumn id="6" xr3:uid="{00000000-0010-0000-0C00-000006000000}" name="Lapsilisät" dataDxfId="319"/>
    <tableColumn id="7" xr3:uid="{00000000-0010-0000-0C00-000007000000}" name="Opintotuki" dataDxfId="318"/>
    <tableColumn id="8" xr3:uid="{00000000-0010-0000-0C00-000008000000}" name="Sairauspäiväraha" dataDxfId="317"/>
    <tableColumn id="9" xr3:uid="{00000000-0010-0000-0C00-000009000000}" name="Toimeentulotuki" dataDxfId="316"/>
    <tableColumn id="10" xr3:uid="{00000000-0010-0000-0C00-00000A000000}" name="Työttömyyskorvaus" dataDxfId="315"/>
    <tableColumn id="11" xr3:uid="{00000000-0010-0000-0C00-00000B000000}" name="Äitiys- ja vanhempainraha" dataDxfId="314"/>
    <tableColumn id="12" xr3:uid="{00000000-0010-0000-0C00-00000C000000}" name="Muut tulot" dataDxfId="313"/>
    <tableColumn id="13" xr3:uid="{00000000-0010-0000-0C00-00000D000000}" name="Yhteensä" dataDxfId="312"/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ulukko2691215" displayName="Taulukko2691215" ref="A11:T44" totalsRowShown="0" headerRowDxfId="311" headerRowBorderDxfId="310" tableBorderDxfId="309">
  <autoFilter ref="A11:T44" xr:uid="{00000000-0009-0000-0100-00000E000000}"/>
  <tableColumns count="20">
    <tableColumn id="1" xr3:uid="{00000000-0010-0000-0D00-000001000000}" name="Päivä" dataDxfId="308"/>
    <tableColumn id="2" xr3:uid="{00000000-0010-0000-0D00-000002000000}" name="Ruoka ja juoma kotona" dataDxfId="307"/>
    <tableColumn id="3" xr3:uid="{00000000-0010-0000-0D00-000003000000}" name="Ruoka ja juoma ulkona" dataDxfId="306"/>
    <tableColumn id="4" xr3:uid="{00000000-0010-0000-0D00-000004000000}" name="Asuminen" dataDxfId="305"/>
    <tableColumn id="5" xr3:uid="{00000000-0010-0000-0D00-000005000000}" name="Vaatteet" dataDxfId="304"/>
    <tableColumn id="6" xr3:uid="{00000000-0010-0000-0D00-000006000000}" name="Terveys" dataDxfId="303"/>
    <tableColumn id="7" xr3:uid="{00000000-0010-0000-0D00-000007000000}" name="Liikenne" dataDxfId="302"/>
    <tableColumn id="8" xr3:uid="{00000000-0010-0000-0D00-000008000000}" name="Puhelin, internet, maksu-TV ym." dataDxfId="301"/>
    <tableColumn id="9" xr3:uid="{00000000-0010-0000-0D00-000009000000}" name="Päivähoito" dataDxfId="300"/>
    <tableColumn id="10" xr3:uid="{00000000-0010-0000-0D00-00000A000000}" name="Vakuutukset" dataDxfId="299"/>
    <tableColumn id="11" xr3:uid="{00000000-0010-0000-0D00-00000B000000}" name="Kodin hankinnat" dataDxfId="298"/>
    <tableColumn id="12" xr3:uid="{00000000-0010-0000-0D00-00000C000000}" name="Virkistys, vapaa-aika" dataDxfId="297"/>
    <tableColumn id="20" xr3:uid="{00000000-0010-0000-0D00-000014000000}" name="Oma säästökohde" dataDxfId="296"/>
    <tableColumn id="13" xr3:uid="{00000000-0010-0000-0D00-00000D000000}" name="Lainanhoito" dataDxfId="295"/>
    <tableColumn id="14" xr3:uid="{00000000-0010-0000-0D00-00000E000000}" name="Muut menot" dataDxfId="294"/>
    <tableColumn id="15" xr3:uid="{00000000-0010-0000-0D00-00000F000000}" name="    " dataDxfId="293"/>
    <tableColumn id="16" xr3:uid="{00000000-0010-0000-0D00-000010000000}" name="     " dataDxfId="292"/>
    <tableColumn id="17" xr3:uid="{00000000-0010-0000-0D00-000011000000}" name="   " dataDxfId="291"/>
    <tableColumn id="18" xr3:uid="{00000000-0010-0000-0D00-000012000000}" name="Menot yhteensä" dataDxfId="290">
      <calculatedColumnFormula>SUM(B12:R12)</calculatedColumnFormula>
    </tableColumn>
    <tableColumn id="19" xr3:uid="{00000000-0010-0000-0D00-000013000000}" name="SELITYS"/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ulukko37101316" displayName="Taulukko37101316" ref="A46:B49" totalsRowShown="0" headerRowBorderDxfId="289" tableBorderDxfId="288">
  <autoFilter ref="A46:B49" xr:uid="{00000000-0009-0000-0100-00000F000000}"/>
  <tableColumns count="2">
    <tableColumn id="1" xr3:uid="{00000000-0010-0000-0E00-000001000000}" name="YHTEENVETO"/>
    <tableColumn id="2" xr3:uid="{00000000-0010-0000-0E00-000002000000}" name="  " dataDxfId="287">
      <calculatedColumnFormula>SUM(S11:S41)</calculatedColumnFormula>
    </tableColumn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ulukko158111417" displayName="Taulukko158111417" ref="A4:M8" totalsRowShown="0" headerRowDxfId="286" headerRowBorderDxfId="285" tableBorderDxfId="284">
  <autoFilter ref="A4:M8" xr:uid="{00000000-0009-0000-0100-000010000000}"/>
  <tableColumns count="13">
    <tableColumn id="1" xr3:uid="{00000000-0010-0000-0F00-000001000000}" name="Tulolajit" dataDxfId="283"/>
    <tableColumn id="2" xr3:uid="{00000000-0010-0000-0F00-000002000000}" name="Palkka- ja yrittäjätulot" dataDxfId="282"/>
    <tableColumn id="3" xr3:uid="{00000000-0010-0000-0F00-000003000000}" name="Eläkkeet" dataDxfId="281"/>
    <tableColumn id="4" xr3:uid="{00000000-0010-0000-0F00-000004000000}" name="Asumistuki" dataDxfId="280"/>
    <tableColumn id="5" xr3:uid="{00000000-0010-0000-0F00-000005000000}" name="Elatusapu/elatustuki" dataDxfId="279"/>
    <tableColumn id="6" xr3:uid="{00000000-0010-0000-0F00-000006000000}" name="Lapsilisät" dataDxfId="278"/>
    <tableColumn id="7" xr3:uid="{00000000-0010-0000-0F00-000007000000}" name="Opintotuki" dataDxfId="277"/>
    <tableColumn id="8" xr3:uid="{00000000-0010-0000-0F00-000008000000}" name="Sairauspäiväraha" dataDxfId="276"/>
    <tableColumn id="9" xr3:uid="{00000000-0010-0000-0F00-000009000000}" name="Toimeentulotuki" dataDxfId="275"/>
    <tableColumn id="10" xr3:uid="{00000000-0010-0000-0F00-00000A000000}" name="Työttömyyskorvaus" dataDxfId="274"/>
    <tableColumn id="11" xr3:uid="{00000000-0010-0000-0F00-00000B000000}" name="Äitiys- ja vanhempainraha" dataDxfId="273"/>
    <tableColumn id="12" xr3:uid="{00000000-0010-0000-0F00-00000C000000}" name="Muut tulot" dataDxfId="272"/>
    <tableColumn id="13" xr3:uid="{00000000-0010-0000-0F00-00000D000000}" name="Yhteensä" dataDxfId="271"/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ulukko269121518" displayName="Taulukko269121518" ref="A11:T44" totalsRowShown="0" headerRowDxfId="270" headerRowBorderDxfId="269" tableBorderDxfId="268">
  <autoFilter ref="A11:T44" xr:uid="{00000000-0009-0000-0100-000011000000}"/>
  <tableColumns count="20">
    <tableColumn id="1" xr3:uid="{00000000-0010-0000-1000-000001000000}" name="Päivä" dataDxfId="267"/>
    <tableColumn id="2" xr3:uid="{00000000-0010-0000-1000-000002000000}" name="Ruoka ja juoma kotona" dataDxfId="266"/>
    <tableColumn id="3" xr3:uid="{00000000-0010-0000-1000-000003000000}" name="Ruoka ja juoma ulkona" dataDxfId="265"/>
    <tableColumn id="4" xr3:uid="{00000000-0010-0000-1000-000004000000}" name="Asuminen" dataDxfId="264"/>
    <tableColumn id="5" xr3:uid="{00000000-0010-0000-1000-000005000000}" name="Vaatteet" dataDxfId="263"/>
    <tableColumn id="6" xr3:uid="{00000000-0010-0000-1000-000006000000}" name="Terveys" dataDxfId="262"/>
    <tableColumn id="7" xr3:uid="{00000000-0010-0000-1000-000007000000}" name="Liikenne" dataDxfId="261"/>
    <tableColumn id="8" xr3:uid="{00000000-0010-0000-1000-000008000000}" name="Puhelin, internet, maksu-TV ym." dataDxfId="260"/>
    <tableColumn id="9" xr3:uid="{00000000-0010-0000-1000-000009000000}" name="Päivähoito" dataDxfId="259"/>
    <tableColumn id="10" xr3:uid="{00000000-0010-0000-1000-00000A000000}" name="Vakuutukset" dataDxfId="258"/>
    <tableColumn id="11" xr3:uid="{00000000-0010-0000-1000-00000B000000}" name="Kodin hankinnat" dataDxfId="257"/>
    <tableColumn id="12" xr3:uid="{00000000-0010-0000-1000-00000C000000}" name="Virkistys, vapaa-aika" dataDxfId="256"/>
    <tableColumn id="20" xr3:uid="{00000000-0010-0000-1000-000014000000}" name="Oma säästökohde" dataDxfId="255"/>
    <tableColumn id="13" xr3:uid="{00000000-0010-0000-1000-00000D000000}" name="Lainanhoito" dataDxfId="254"/>
    <tableColumn id="14" xr3:uid="{00000000-0010-0000-1000-00000E000000}" name="Muut menot" dataDxfId="253"/>
    <tableColumn id="15" xr3:uid="{00000000-0010-0000-1000-00000F000000}" name="    " dataDxfId="252"/>
    <tableColumn id="16" xr3:uid="{00000000-0010-0000-1000-000010000000}" name="     " dataDxfId="251"/>
    <tableColumn id="17" xr3:uid="{00000000-0010-0000-1000-000011000000}" name="   " dataDxfId="250"/>
    <tableColumn id="18" xr3:uid="{00000000-0010-0000-1000-000012000000}" name="Menot yhteensä" dataDxfId="249">
      <calculatedColumnFormula>SUM(B12:R12)</calculatedColumnFormula>
    </tableColumn>
    <tableColumn id="19" xr3:uid="{00000000-0010-0000-1000-000013000000}" name="SELITYS"/>
  </tableColumns>
  <tableStyleInfo name="TableStyleLight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ulukko3710131619" displayName="Taulukko3710131619" ref="A46:B49" totalsRowShown="0" headerRowBorderDxfId="248" tableBorderDxfId="247">
  <autoFilter ref="A46:B49" xr:uid="{00000000-0009-0000-0100-000012000000}"/>
  <tableColumns count="2">
    <tableColumn id="1" xr3:uid="{00000000-0010-0000-1100-000001000000}" name="YHTEENVETO"/>
    <tableColumn id="2" xr3:uid="{00000000-0010-0000-1100-000002000000}" name="  " dataDxfId="246">
      <calculatedColumnFormula>SUM(S11:S41)</calculatedColumnFormula>
    </tableColumn>
  </tableColumns>
  <tableStyleInfo name="TableStyleLight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ulukko15811141720" displayName="Taulukko15811141720" ref="A4:M8" totalsRowShown="0" headerRowDxfId="245" headerRowBorderDxfId="244" tableBorderDxfId="243">
  <autoFilter ref="A4:M8" xr:uid="{00000000-0009-0000-0100-000013000000}"/>
  <tableColumns count="13">
    <tableColumn id="1" xr3:uid="{00000000-0010-0000-1200-000001000000}" name="Tulolajit" dataDxfId="242"/>
    <tableColumn id="2" xr3:uid="{00000000-0010-0000-1200-000002000000}" name="Palkka- ja yrittäjätulot" dataDxfId="241"/>
    <tableColumn id="3" xr3:uid="{00000000-0010-0000-1200-000003000000}" name="Eläkkeet" dataDxfId="240"/>
    <tableColumn id="4" xr3:uid="{00000000-0010-0000-1200-000004000000}" name="Asumistuki" dataDxfId="239"/>
    <tableColumn id="5" xr3:uid="{00000000-0010-0000-1200-000005000000}" name="Elatusapu/elatustuki" dataDxfId="238"/>
    <tableColumn id="6" xr3:uid="{00000000-0010-0000-1200-000006000000}" name="Lapsilisät" dataDxfId="237"/>
    <tableColumn id="7" xr3:uid="{00000000-0010-0000-1200-000007000000}" name="Opintotuki" dataDxfId="236"/>
    <tableColumn id="8" xr3:uid="{00000000-0010-0000-1200-000008000000}" name="Sairauspäiväraha" dataDxfId="235"/>
    <tableColumn id="9" xr3:uid="{00000000-0010-0000-1200-000009000000}" name="Toimeentulotuki" dataDxfId="234"/>
    <tableColumn id="10" xr3:uid="{00000000-0010-0000-1200-00000A000000}" name="Työttömyyskorvaus" dataDxfId="233"/>
    <tableColumn id="11" xr3:uid="{00000000-0010-0000-1200-00000B000000}" name="Äitiys- ja vanhempainraha" dataDxfId="232"/>
    <tableColumn id="12" xr3:uid="{00000000-0010-0000-1200-00000C000000}" name="Muut tulot" dataDxfId="231"/>
    <tableColumn id="13" xr3:uid="{00000000-0010-0000-1200-00000D000000}" name="Yhteensä" dataDxfId="23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ulukko2" displayName="Taulukko2" ref="A11:T44" totalsRowShown="0" headerRowDxfId="476" headerRowBorderDxfId="475">
  <autoFilter ref="A11:T44" xr:uid="{00000000-0009-0000-0100-000002000000}"/>
  <tableColumns count="20">
    <tableColumn id="1" xr3:uid="{00000000-0010-0000-0100-000001000000}" name="Päivä" dataDxfId="474"/>
    <tableColumn id="2" xr3:uid="{00000000-0010-0000-0100-000002000000}" name="Ruoka ja juoma kotona" dataDxfId="473"/>
    <tableColumn id="3" xr3:uid="{00000000-0010-0000-0100-000003000000}" name="Ruoka ja juoma ulkona" dataDxfId="472"/>
    <tableColumn id="4" xr3:uid="{00000000-0010-0000-0100-000004000000}" name="Asuminen" dataDxfId="471"/>
    <tableColumn id="5" xr3:uid="{00000000-0010-0000-0100-000005000000}" name="Vaatteet" dataDxfId="470"/>
    <tableColumn id="6" xr3:uid="{00000000-0010-0000-0100-000006000000}" name="Terveys" dataDxfId="469"/>
    <tableColumn id="7" xr3:uid="{00000000-0010-0000-0100-000007000000}" name="Liikenne" dataDxfId="468"/>
    <tableColumn id="8" xr3:uid="{00000000-0010-0000-0100-000008000000}" name="Puhelin, internet, maksu-TV ym." dataDxfId="467"/>
    <tableColumn id="9" xr3:uid="{00000000-0010-0000-0100-000009000000}" name="Päivähoito" dataDxfId="466"/>
    <tableColumn id="10" xr3:uid="{00000000-0010-0000-0100-00000A000000}" name="Vakuutukset" dataDxfId="465"/>
    <tableColumn id="11" xr3:uid="{00000000-0010-0000-0100-00000B000000}" name="Kodin hankinnat" dataDxfId="464"/>
    <tableColumn id="12" xr3:uid="{00000000-0010-0000-0100-00000C000000}" name="Virkistys, vapaa-aika" dataDxfId="463"/>
    <tableColumn id="20" xr3:uid="{00000000-0010-0000-0100-000014000000}" name="Oma säästökohde" dataDxfId="462"/>
    <tableColumn id="13" xr3:uid="{00000000-0010-0000-0100-00000D000000}" name="Lainanhoito" dataDxfId="461"/>
    <tableColumn id="14" xr3:uid="{00000000-0010-0000-0100-00000E000000}" name="Muut menot" dataDxfId="460"/>
    <tableColumn id="15" xr3:uid="{00000000-0010-0000-0100-00000F000000}" name="    " dataDxfId="459"/>
    <tableColumn id="16" xr3:uid="{00000000-0010-0000-0100-000010000000}" name="     " dataDxfId="458"/>
    <tableColumn id="17" xr3:uid="{00000000-0010-0000-0100-000011000000}" name="   " dataDxfId="457"/>
    <tableColumn id="18" xr3:uid="{00000000-0010-0000-0100-000012000000}" name="Menot yhteensä" dataDxfId="456">
      <calculatedColumnFormula>SUM(B12:R12)</calculatedColumnFormula>
    </tableColumn>
    <tableColumn id="19" xr3:uid="{00000000-0010-0000-0100-000013000000}" name="SELITYS" dataDxfId="455"/>
  </tableColumns>
  <tableStyleInfo name="TableStyleLight15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ulukko26912151821" displayName="Taulukko26912151821" ref="A11:T44" totalsRowShown="0" headerRowDxfId="229" headerRowBorderDxfId="228" tableBorderDxfId="227">
  <autoFilter ref="A11:T44" xr:uid="{00000000-0009-0000-0100-000014000000}"/>
  <tableColumns count="20">
    <tableColumn id="1" xr3:uid="{00000000-0010-0000-1300-000001000000}" name="Päivä" dataDxfId="226"/>
    <tableColumn id="2" xr3:uid="{00000000-0010-0000-1300-000002000000}" name="Ruoka ja juoma kotona" dataDxfId="225"/>
    <tableColumn id="3" xr3:uid="{00000000-0010-0000-1300-000003000000}" name="Ruoka ja juoma ulkona" dataDxfId="224"/>
    <tableColumn id="4" xr3:uid="{00000000-0010-0000-1300-000004000000}" name="Asuminen" dataDxfId="223"/>
    <tableColumn id="5" xr3:uid="{00000000-0010-0000-1300-000005000000}" name="Vaatteet" dataDxfId="222"/>
    <tableColumn id="6" xr3:uid="{00000000-0010-0000-1300-000006000000}" name="Terveys" dataDxfId="221"/>
    <tableColumn id="7" xr3:uid="{00000000-0010-0000-1300-000007000000}" name="Liikenne" dataDxfId="220"/>
    <tableColumn id="8" xr3:uid="{00000000-0010-0000-1300-000008000000}" name="Puhelin, internet, maksu-TV ym." dataDxfId="219"/>
    <tableColumn id="9" xr3:uid="{00000000-0010-0000-1300-000009000000}" name="Päivähoito" dataDxfId="218"/>
    <tableColumn id="10" xr3:uid="{00000000-0010-0000-1300-00000A000000}" name="Vakuutukset" dataDxfId="217"/>
    <tableColumn id="11" xr3:uid="{00000000-0010-0000-1300-00000B000000}" name="Kodin hankinnat" dataDxfId="216"/>
    <tableColumn id="12" xr3:uid="{00000000-0010-0000-1300-00000C000000}" name="Virkistys, vapaa-aika" dataDxfId="215"/>
    <tableColumn id="20" xr3:uid="{00000000-0010-0000-1300-000014000000}" name="Oma säästökohde" dataDxfId="214"/>
    <tableColumn id="13" xr3:uid="{00000000-0010-0000-1300-00000D000000}" name="Lainanhoito" dataDxfId="213"/>
    <tableColumn id="14" xr3:uid="{00000000-0010-0000-1300-00000E000000}" name="Muut menot" dataDxfId="212"/>
    <tableColumn id="15" xr3:uid="{00000000-0010-0000-1300-00000F000000}" name="    " dataDxfId="211"/>
    <tableColumn id="16" xr3:uid="{00000000-0010-0000-1300-000010000000}" name="     " dataDxfId="210"/>
    <tableColumn id="17" xr3:uid="{00000000-0010-0000-1300-000011000000}" name="   " dataDxfId="209"/>
    <tableColumn id="18" xr3:uid="{00000000-0010-0000-1300-000012000000}" name="Menot yhteensä" dataDxfId="208">
      <calculatedColumnFormula>SUM(B12:R12)</calculatedColumnFormula>
    </tableColumn>
    <tableColumn id="19" xr3:uid="{00000000-0010-0000-1300-000013000000}" name="SELITYS"/>
  </tableColumns>
  <tableStyleInfo name="TableStyleLight15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ulukko371013161922" displayName="Taulukko371013161922" ref="A46:B49" totalsRowShown="0" headerRowBorderDxfId="207" tableBorderDxfId="206">
  <autoFilter ref="A46:B49" xr:uid="{00000000-0009-0000-0100-000015000000}"/>
  <tableColumns count="2">
    <tableColumn id="1" xr3:uid="{00000000-0010-0000-1400-000001000000}" name="YHTEENVETO"/>
    <tableColumn id="2" xr3:uid="{00000000-0010-0000-1400-000002000000}" name="  " dataDxfId="205">
      <calculatedColumnFormula>SUM(S11:S41)</calculatedColumnFormula>
    </tableColumn>
  </tableColumns>
  <tableStyleInfo name="TableStyleLight15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ulukko1581114172023" displayName="Taulukko1581114172023" ref="A4:M8" totalsRowShown="0" headerRowDxfId="204" headerRowBorderDxfId="203" tableBorderDxfId="202">
  <autoFilter ref="A4:M8" xr:uid="{00000000-0009-0000-0100-000016000000}"/>
  <tableColumns count="13">
    <tableColumn id="1" xr3:uid="{00000000-0010-0000-1500-000001000000}" name="Tulolajit" dataDxfId="201"/>
    <tableColumn id="2" xr3:uid="{00000000-0010-0000-1500-000002000000}" name="Palkka- ja yrittäjätulot" dataDxfId="200"/>
    <tableColumn id="3" xr3:uid="{00000000-0010-0000-1500-000003000000}" name="Eläkkeet" dataDxfId="199"/>
    <tableColumn id="4" xr3:uid="{00000000-0010-0000-1500-000004000000}" name="Asumistuki" dataDxfId="198"/>
    <tableColumn id="5" xr3:uid="{00000000-0010-0000-1500-000005000000}" name="Elatusapu/elatustuki" dataDxfId="197"/>
    <tableColumn id="6" xr3:uid="{00000000-0010-0000-1500-000006000000}" name="Lapsilisät" dataDxfId="196"/>
    <tableColumn id="7" xr3:uid="{00000000-0010-0000-1500-000007000000}" name="Opintotuki" dataDxfId="195"/>
    <tableColumn id="8" xr3:uid="{00000000-0010-0000-1500-000008000000}" name="Sairauspäiväraha" dataDxfId="194"/>
    <tableColumn id="9" xr3:uid="{00000000-0010-0000-1500-000009000000}" name="Toimeentulotuki" dataDxfId="193"/>
    <tableColumn id="10" xr3:uid="{00000000-0010-0000-1500-00000A000000}" name="Työttömyyskorvaus" dataDxfId="192"/>
    <tableColumn id="11" xr3:uid="{00000000-0010-0000-1500-00000B000000}" name="Äitiys- ja vanhempainraha" dataDxfId="191"/>
    <tableColumn id="12" xr3:uid="{00000000-0010-0000-1500-00000C000000}" name="Muut tulot" dataDxfId="190"/>
    <tableColumn id="13" xr3:uid="{00000000-0010-0000-1500-00000D000000}" name="Yhteensä" dataDxfId="189"/>
  </tableColumns>
  <tableStyleInfo name="TableStyleLight15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ulukko2691215182124" displayName="Taulukko2691215182124" ref="A11:T44" totalsRowShown="0" headerRowDxfId="188" headerRowBorderDxfId="187" tableBorderDxfId="186">
  <autoFilter ref="A11:T44" xr:uid="{00000000-0009-0000-0100-000017000000}"/>
  <tableColumns count="20">
    <tableColumn id="1" xr3:uid="{00000000-0010-0000-1600-000001000000}" name="Päivä" dataDxfId="185"/>
    <tableColumn id="2" xr3:uid="{00000000-0010-0000-1600-000002000000}" name="Ruoka ja juoma kotona" dataDxfId="184"/>
    <tableColumn id="3" xr3:uid="{00000000-0010-0000-1600-000003000000}" name="Ruoka ja juoma ulkona" dataDxfId="183"/>
    <tableColumn id="4" xr3:uid="{00000000-0010-0000-1600-000004000000}" name="Asuminen" dataDxfId="182"/>
    <tableColumn id="5" xr3:uid="{00000000-0010-0000-1600-000005000000}" name="Vaatteet" dataDxfId="181"/>
    <tableColumn id="6" xr3:uid="{00000000-0010-0000-1600-000006000000}" name="Terveys" dataDxfId="180"/>
    <tableColumn id="7" xr3:uid="{00000000-0010-0000-1600-000007000000}" name="Liikenne" dataDxfId="179"/>
    <tableColumn id="8" xr3:uid="{00000000-0010-0000-1600-000008000000}" name="Puhelin, internet, maksu-TV ym." dataDxfId="178"/>
    <tableColumn id="9" xr3:uid="{00000000-0010-0000-1600-000009000000}" name="Päivähoito" dataDxfId="177"/>
    <tableColumn id="10" xr3:uid="{00000000-0010-0000-1600-00000A000000}" name="Vakuutukset" dataDxfId="176"/>
    <tableColumn id="11" xr3:uid="{00000000-0010-0000-1600-00000B000000}" name="Kodin hankinnat" dataDxfId="175"/>
    <tableColumn id="12" xr3:uid="{00000000-0010-0000-1600-00000C000000}" name="Virkistys, vapaa-aika" dataDxfId="174"/>
    <tableColumn id="20" xr3:uid="{00000000-0010-0000-1600-000014000000}" name="Oma säästökohde" dataDxfId="173"/>
    <tableColumn id="13" xr3:uid="{00000000-0010-0000-1600-00000D000000}" name="Lainanhoito" dataDxfId="172"/>
    <tableColumn id="14" xr3:uid="{00000000-0010-0000-1600-00000E000000}" name="Muut menot" dataDxfId="171"/>
    <tableColumn id="15" xr3:uid="{00000000-0010-0000-1600-00000F000000}" name="    " dataDxfId="170"/>
    <tableColumn id="16" xr3:uid="{00000000-0010-0000-1600-000010000000}" name="     " dataDxfId="169"/>
    <tableColumn id="17" xr3:uid="{00000000-0010-0000-1600-000011000000}" name="   " dataDxfId="168"/>
    <tableColumn id="18" xr3:uid="{00000000-0010-0000-1600-000012000000}" name="Menot yhteensä" dataDxfId="167">
      <calculatedColumnFormula>SUM(B12:R12)</calculatedColumnFormula>
    </tableColumn>
    <tableColumn id="19" xr3:uid="{00000000-0010-0000-1600-000013000000}" name="SELITYS"/>
  </tableColumns>
  <tableStyleInfo name="TableStyleLight15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ulukko37101316192225" displayName="Taulukko37101316192225" ref="A46:B49" totalsRowShown="0" headerRowBorderDxfId="166" tableBorderDxfId="165">
  <autoFilter ref="A46:B49" xr:uid="{00000000-0009-0000-0100-000018000000}"/>
  <tableColumns count="2">
    <tableColumn id="1" xr3:uid="{00000000-0010-0000-1700-000001000000}" name="YHTEENVETO"/>
    <tableColumn id="2" xr3:uid="{00000000-0010-0000-1700-000002000000}" name="  " dataDxfId="164">
      <calculatedColumnFormula>SUM(S11:S41)</calculatedColumnFormula>
    </tableColumn>
  </tableColumns>
  <tableStyleInfo name="TableStyleLight15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ulukko158111417202326" displayName="Taulukko158111417202326" ref="A4:M8" totalsRowShown="0" headerRowDxfId="163" headerRowBorderDxfId="162" tableBorderDxfId="161">
  <autoFilter ref="A4:M8" xr:uid="{00000000-0009-0000-0100-000019000000}"/>
  <tableColumns count="13">
    <tableColumn id="1" xr3:uid="{00000000-0010-0000-1800-000001000000}" name="Tulolajit" dataDxfId="160"/>
    <tableColumn id="2" xr3:uid="{00000000-0010-0000-1800-000002000000}" name="Palkka- ja yrittäjätulot" dataDxfId="159"/>
    <tableColumn id="3" xr3:uid="{00000000-0010-0000-1800-000003000000}" name="Eläkkeet" dataDxfId="158"/>
    <tableColumn id="4" xr3:uid="{00000000-0010-0000-1800-000004000000}" name="Asumistuki" dataDxfId="157"/>
    <tableColumn id="5" xr3:uid="{00000000-0010-0000-1800-000005000000}" name="Elatusapu/elatustuki" dataDxfId="156"/>
    <tableColumn id="6" xr3:uid="{00000000-0010-0000-1800-000006000000}" name="Lapsilisät" dataDxfId="155"/>
    <tableColumn id="7" xr3:uid="{00000000-0010-0000-1800-000007000000}" name="Opintotuki" dataDxfId="154"/>
    <tableColumn id="8" xr3:uid="{00000000-0010-0000-1800-000008000000}" name="Sairauspäiväraha" dataDxfId="153"/>
    <tableColumn id="9" xr3:uid="{00000000-0010-0000-1800-000009000000}" name="Toimeentulotuki" dataDxfId="152"/>
    <tableColumn id="10" xr3:uid="{00000000-0010-0000-1800-00000A000000}" name="Työttömyyskorvaus" dataDxfId="151"/>
    <tableColumn id="11" xr3:uid="{00000000-0010-0000-1800-00000B000000}" name="Äitiys- ja vanhempainraha" dataDxfId="150"/>
    <tableColumn id="12" xr3:uid="{00000000-0010-0000-1800-00000C000000}" name="Muut tulot" dataDxfId="149"/>
    <tableColumn id="13" xr3:uid="{00000000-0010-0000-1800-00000D000000}" name="Yhteensä" dataDxfId="148"/>
  </tableColumns>
  <tableStyleInfo name="TableStyleLight15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ulukko269121518212427" displayName="Taulukko269121518212427" ref="A11:T44" totalsRowShown="0" headerRowDxfId="147" headerRowBorderDxfId="146" tableBorderDxfId="145">
  <autoFilter ref="A11:T44" xr:uid="{00000000-0009-0000-0100-00001A000000}"/>
  <tableColumns count="20">
    <tableColumn id="1" xr3:uid="{00000000-0010-0000-1900-000001000000}" name="Päivä" dataDxfId="144"/>
    <tableColumn id="2" xr3:uid="{00000000-0010-0000-1900-000002000000}" name="Ruoka ja juoma kotona" dataDxfId="143"/>
    <tableColumn id="3" xr3:uid="{00000000-0010-0000-1900-000003000000}" name="Ruoka ja juoma ulkona" dataDxfId="142"/>
    <tableColumn id="4" xr3:uid="{00000000-0010-0000-1900-000004000000}" name="Asuminen" dataDxfId="141"/>
    <tableColumn id="5" xr3:uid="{00000000-0010-0000-1900-000005000000}" name="Vaatteet" dataDxfId="140"/>
    <tableColumn id="6" xr3:uid="{00000000-0010-0000-1900-000006000000}" name="Terveys" dataDxfId="139"/>
    <tableColumn id="7" xr3:uid="{00000000-0010-0000-1900-000007000000}" name="Liikenne" dataDxfId="138"/>
    <tableColumn id="8" xr3:uid="{00000000-0010-0000-1900-000008000000}" name="Puhelin, internet, maksu-TV ym." dataDxfId="137"/>
    <tableColumn id="9" xr3:uid="{00000000-0010-0000-1900-000009000000}" name="Päivähoito" dataDxfId="136"/>
    <tableColumn id="10" xr3:uid="{00000000-0010-0000-1900-00000A000000}" name="Vakuutukset" dataDxfId="135"/>
    <tableColumn id="11" xr3:uid="{00000000-0010-0000-1900-00000B000000}" name="Kodin hankinnat" dataDxfId="134"/>
    <tableColumn id="12" xr3:uid="{00000000-0010-0000-1900-00000C000000}" name="Virkistys, vapaa-aika" dataDxfId="133"/>
    <tableColumn id="20" xr3:uid="{00000000-0010-0000-1900-000014000000}" name="Oma säästökohde" dataDxfId="132"/>
    <tableColumn id="13" xr3:uid="{00000000-0010-0000-1900-00000D000000}" name="Lainanhoito" dataDxfId="131"/>
    <tableColumn id="14" xr3:uid="{00000000-0010-0000-1900-00000E000000}" name="Muut menot" dataDxfId="130"/>
    <tableColumn id="15" xr3:uid="{00000000-0010-0000-1900-00000F000000}" name="    " dataDxfId="129"/>
    <tableColumn id="16" xr3:uid="{00000000-0010-0000-1900-000010000000}" name="     " dataDxfId="128"/>
    <tableColumn id="17" xr3:uid="{00000000-0010-0000-1900-000011000000}" name="   " dataDxfId="127"/>
    <tableColumn id="18" xr3:uid="{00000000-0010-0000-1900-000012000000}" name="Menot yhteensä" dataDxfId="126">
      <calculatedColumnFormula>SUM(B12:R12)</calculatedColumnFormula>
    </tableColumn>
    <tableColumn id="19" xr3:uid="{00000000-0010-0000-1900-000013000000}" name="SELITYS"/>
  </tableColumns>
  <tableStyleInfo name="TableStyleLight15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ulukko3710131619222528" displayName="Taulukko3710131619222528" ref="A46:B49" totalsRowShown="0" headerRowBorderDxfId="125" tableBorderDxfId="124">
  <autoFilter ref="A46:B49" xr:uid="{00000000-0009-0000-0100-00001B000000}"/>
  <tableColumns count="2">
    <tableColumn id="1" xr3:uid="{00000000-0010-0000-1A00-000001000000}" name="YHTEENVETO"/>
    <tableColumn id="2" xr3:uid="{00000000-0010-0000-1A00-000002000000}" name="  " dataDxfId="123">
      <calculatedColumnFormula>SUM(S11:S41)</calculatedColumnFormula>
    </tableColumn>
  </tableColumns>
  <tableStyleInfo name="TableStyleLight15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ulukko15811141720232629" displayName="Taulukko15811141720232629" ref="A4:M8" totalsRowShown="0" headerRowDxfId="122" headerRowBorderDxfId="121" tableBorderDxfId="120">
  <autoFilter ref="A4:M8" xr:uid="{00000000-0009-0000-0100-00001C000000}"/>
  <tableColumns count="13">
    <tableColumn id="1" xr3:uid="{00000000-0010-0000-1B00-000001000000}" name="Tulolajit" dataDxfId="119"/>
    <tableColumn id="2" xr3:uid="{00000000-0010-0000-1B00-000002000000}" name="Palkka- ja yrittäjätulot" dataDxfId="118"/>
    <tableColumn id="3" xr3:uid="{00000000-0010-0000-1B00-000003000000}" name="Eläkkeet" dataDxfId="117"/>
    <tableColumn id="4" xr3:uid="{00000000-0010-0000-1B00-000004000000}" name="Asumistuki" dataDxfId="116"/>
    <tableColumn id="5" xr3:uid="{00000000-0010-0000-1B00-000005000000}" name="Elatusapu/elatustuki" dataDxfId="115"/>
    <tableColumn id="6" xr3:uid="{00000000-0010-0000-1B00-000006000000}" name="Lapsilisät" dataDxfId="114"/>
    <tableColumn id="7" xr3:uid="{00000000-0010-0000-1B00-000007000000}" name="Opintotuki" dataDxfId="113"/>
    <tableColumn id="8" xr3:uid="{00000000-0010-0000-1B00-000008000000}" name="Sairauspäiväraha" dataDxfId="112"/>
    <tableColumn id="9" xr3:uid="{00000000-0010-0000-1B00-000009000000}" name="Toimeentulotuki" dataDxfId="111"/>
    <tableColumn id="10" xr3:uid="{00000000-0010-0000-1B00-00000A000000}" name="Työttömyyskorvaus" dataDxfId="110"/>
    <tableColumn id="11" xr3:uid="{00000000-0010-0000-1B00-00000B000000}" name="Äitiys- ja vanhempainraha" dataDxfId="109"/>
    <tableColumn id="12" xr3:uid="{00000000-0010-0000-1B00-00000C000000}" name="Muut tulot" dataDxfId="108"/>
    <tableColumn id="13" xr3:uid="{00000000-0010-0000-1B00-00000D000000}" name="Yhteensä" dataDxfId="107"/>
  </tableColumns>
  <tableStyleInfo name="TableStyleLight15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ulukko26912151821242730" displayName="Taulukko26912151821242730" ref="A11:T44" totalsRowShown="0" headerRowDxfId="106" headerRowBorderDxfId="105" tableBorderDxfId="104">
  <autoFilter ref="A11:T44" xr:uid="{00000000-0009-0000-0100-00001D000000}"/>
  <tableColumns count="20">
    <tableColumn id="1" xr3:uid="{00000000-0010-0000-1C00-000001000000}" name="Päivä" dataDxfId="103"/>
    <tableColumn id="2" xr3:uid="{00000000-0010-0000-1C00-000002000000}" name="Ruoka ja juoma kotona" dataDxfId="102"/>
    <tableColumn id="3" xr3:uid="{00000000-0010-0000-1C00-000003000000}" name="Ruoka ja juoma ulkona" dataDxfId="101"/>
    <tableColumn id="4" xr3:uid="{00000000-0010-0000-1C00-000004000000}" name="Asuminen" dataDxfId="100"/>
    <tableColumn id="5" xr3:uid="{00000000-0010-0000-1C00-000005000000}" name="Vaatteet" dataDxfId="99"/>
    <tableColumn id="6" xr3:uid="{00000000-0010-0000-1C00-000006000000}" name="Terveys" dataDxfId="98"/>
    <tableColumn id="7" xr3:uid="{00000000-0010-0000-1C00-000007000000}" name="Liikenne" dataDxfId="97"/>
    <tableColumn id="8" xr3:uid="{00000000-0010-0000-1C00-000008000000}" name="Puhelin, internet, maksu-TV ym." dataDxfId="96"/>
    <tableColumn id="9" xr3:uid="{00000000-0010-0000-1C00-000009000000}" name="Päivähoito" dataDxfId="95"/>
    <tableColumn id="10" xr3:uid="{00000000-0010-0000-1C00-00000A000000}" name="Vakuutukset" dataDxfId="94"/>
    <tableColumn id="11" xr3:uid="{00000000-0010-0000-1C00-00000B000000}" name="Kodin hankinnat" dataDxfId="93"/>
    <tableColumn id="12" xr3:uid="{00000000-0010-0000-1C00-00000C000000}" name="Virkistys, vapaa-aika" dataDxfId="92"/>
    <tableColumn id="21" xr3:uid="{00000000-0010-0000-1C00-000015000000}" name="Oma säästökohde" dataDxfId="91"/>
    <tableColumn id="13" xr3:uid="{00000000-0010-0000-1C00-00000D000000}" name="Lainanhoito" dataDxfId="90"/>
    <tableColumn id="14" xr3:uid="{00000000-0010-0000-1C00-00000E000000}" name="Muut menot" dataDxfId="89"/>
    <tableColumn id="15" xr3:uid="{00000000-0010-0000-1C00-00000F000000}" name="    " dataDxfId="88"/>
    <tableColumn id="16" xr3:uid="{00000000-0010-0000-1C00-000010000000}" name="     " dataDxfId="87"/>
    <tableColumn id="17" xr3:uid="{00000000-0010-0000-1C00-000011000000}" name="   " dataDxfId="86"/>
    <tableColumn id="18" xr3:uid="{00000000-0010-0000-1C00-000012000000}" name="Menot yhteensä" dataDxfId="85">
      <calculatedColumnFormula>SUM(B12:R12)</calculatedColumnFormula>
    </tableColumn>
    <tableColumn id="19" xr3:uid="{00000000-0010-0000-1C00-000013000000}" name="SELITYS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ulukko3" displayName="Taulukko3" ref="A46:B49" totalsRowShown="0" headerRowDxfId="454" headerRowBorderDxfId="453" tableBorderDxfId="452">
  <autoFilter ref="A46:B49" xr:uid="{00000000-0009-0000-0100-000003000000}"/>
  <tableColumns count="2">
    <tableColumn id="1" xr3:uid="{00000000-0010-0000-0200-000001000000}" name="YHTEENVETO"/>
    <tableColumn id="2" xr3:uid="{00000000-0010-0000-0200-000002000000}" name="  " dataDxfId="451">
      <calculatedColumnFormula>SUM(S11:S41)</calculatedColumnFormula>
    </tableColumn>
  </tableColumns>
  <tableStyleInfo name="TableStyleLight15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ulukko371013161922252831" displayName="Taulukko371013161922252831" ref="A46:B49" totalsRowShown="0" headerRowBorderDxfId="84" tableBorderDxfId="83">
  <autoFilter ref="A46:B49" xr:uid="{00000000-0009-0000-0100-00001E000000}"/>
  <tableColumns count="2">
    <tableColumn id="1" xr3:uid="{00000000-0010-0000-1D00-000001000000}" name="YHTEENVETO"/>
    <tableColumn id="2" xr3:uid="{00000000-0010-0000-1D00-000002000000}" name="  " dataDxfId="82">
      <calculatedColumnFormula>SUM(S11:S41)</calculatedColumnFormula>
    </tableColumn>
  </tableColumns>
  <tableStyleInfo name="TableStyleLight15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ulukko1581114172023262932" displayName="Taulukko1581114172023262932" ref="A4:M8" totalsRowShown="0" headerRowDxfId="81" headerRowBorderDxfId="80" tableBorderDxfId="79">
  <autoFilter ref="A4:M8" xr:uid="{00000000-0009-0000-0100-00001F000000}"/>
  <tableColumns count="13">
    <tableColumn id="1" xr3:uid="{00000000-0010-0000-1E00-000001000000}" name="Tulolajit" dataDxfId="78"/>
    <tableColumn id="2" xr3:uid="{00000000-0010-0000-1E00-000002000000}" name="Palkka- ja yrittäjätulot" dataDxfId="77"/>
    <tableColumn id="3" xr3:uid="{00000000-0010-0000-1E00-000003000000}" name="Eläkkeet" dataDxfId="76"/>
    <tableColumn id="4" xr3:uid="{00000000-0010-0000-1E00-000004000000}" name="Asumistuki" dataDxfId="75"/>
    <tableColumn id="5" xr3:uid="{00000000-0010-0000-1E00-000005000000}" name="Elatusapu/elatustuki" dataDxfId="74"/>
    <tableColumn id="6" xr3:uid="{00000000-0010-0000-1E00-000006000000}" name="Lapsilisät" dataDxfId="73"/>
    <tableColumn id="7" xr3:uid="{00000000-0010-0000-1E00-000007000000}" name="Opintotuki" dataDxfId="72"/>
    <tableColumn id="8" xr3:uid="{00000000-0010-0000-1E00-000008000000}" name="Sairauspäiväraha" dataDxfId="71"/>
    <tableColumn id="9" xr3:uid="{00000000-0010-0000-1E00-000009000000}" name="Toimeentulotuki" dataDxfId="70"/>
    <tableColumn id="10" xr3:uid="{00000000-0010-0000-1E00-00000A000000}" name="Työttömyyskorvaus" dataDxfId="69"/>
    <tableColumn id="11" xr3:uid="{00000000-0010-0000-1E00-00000B000000}" name="Äitiys- ja vanhempainraha" dataDxfId="68"/>
    <tableColumn id="12" xr3:uid="{00000000-0010-0000-1E00-00000C000000}" name="Muut tulot" dataDxfId="67"/>
    <tableColumn id="13" xr3:uid="{00000000-0010-0000-1E00-00000D000000}" name="Yhteensä" dataDxfId="66"/>
  </tableColumns>
  <tableStyleInfo name="TableStyleLight15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ulukko2691215182124273033" displayName="Taulukko2691215182124273033" ref="A11:T44" totalsRowShown="0" headerRowDxfId="65" headerRowBorderDxfId="64" tableBorderDxfId="63">
  <autoFilter ref="A11:T44" xr:uid="{00000000-0009-0000-0100-000020000000}"/>
  <tableColumns count="20">
    <tableColumn id="1" xr3:uid="{00000000-0010-0000-1F00-000001000000}" name="Päivä" dataDxfId="62"/>
    <tableColumn id="2" xr3:uid="{00000000-0010-0000-1F00-000002000000}" name="Ruoka ja juoma kotona" dataDxfId="61"/>
    <tableColumn id="3" xr3:uid="{00000000-0010-0000-1F00-000003000000}" name="Ruoka ja juoma ulkona" dataDxfId="60"/>
    <tableColumn id="4" xr3:uid="{00000000-0010-0000-1F00-000004000000}" name="Asuminen" dataDxfId="59"/>
    <tableColumn id="5" xr3:uid="{00000000-0010-0000-1F00-000005000000}" name="Vaatteet" dataDxfId="58"/>
    <tableColumn id="6" xr3:uid="{00000000-0010-0000-1F00-000006000000}" name="Terveys" dataDxfId="57"/>
    <tableColumn id="7" xr3:uid="{00000000-0010-0000-1F00-000007000000}" name="Liikenne" dataDxfId="56"/>
    <tableColumn id="8" xr3:uid="{00000000-0010-0000-1F00-000008000000}" name="Puhelin, internet, maksu-TV ym." dataDxfId="55"/>
    <tableColumn id="9" xr3:uid="{00000000-0010-0000-1F00-000009000000}" name="Päivähoito" dataDxfId="54"/>
    <tableColumn id="10" xr3:uid="{00000000-0010-0000-1F00-00000A000000}" name="Vakuutukset" dataDxfId="53"/>
    <tableColumn id="11" xr3:uid="{00000000-0010-0000-1F00-00000B000000}" name="Kodin hankinnat" dataDxfId="52"/>
    <tableColumn id="12" xr3:uid="{00000000-0010-0000-1F00-00000C000000}" name="Virkistys, vapaa-aika" dataDxfId="51"/>
    <tableColumn id="20" xr3:uid="{00000000-0010-0000-1F00-000014000000}" name="Oma säästökohde" dataDxfId="50"/>
    <tableColumn id="13" xr3:uid="{00000000-0010-0000-1F00-00000D000000}" name="Lainanhoito" dataDxfId="49"/>
    <tableColumn id="14" xr3:uid="{00000000-0010-0000-1F00-00000E000000}" name="Muut menot" dataDxfId="48"/>
    <tableColumn id="15" xr3:uid="{00000000-0010-0000-1F00-00000F000000}" name="    " dataDxfId="47"/>
    <tableColumn id="16" xr3:uid="{00000000-0010-0000-1F00-000010000000}" name="     " dataDxfId="46"/>
    <tableColumn id="17" xr3:uid="{00000000-0010-0000-1F00-000011000000}" name="   " dataDxfId="45"/>
    <tableColumn id="18" xr3:uid="{00000000-0010-0000-1F00-000012000000}" name="Menot yhteensä" dataDxfId="44">
      <calculatedColumnFormula>SUM(B12:R12)</calculatedColumnFormula>
    </tableColumn>
    <tableColumn id="19" xr3:uid="{00000000-0010-0000-1F00-000013000000}" name="SELITYS"/>
  </tableColumns>
  <tableStyleInfo name="TableStyleLight15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ulukko37101316192225283134" displayName="Taulukko37101316192225283134" ref="A46:B49" totalsRowShown="0" headerRowBorderDxfId="43" tableBorderDxfId="42">
  <autoFilter ref="A46:B49" xr:uid="{00000000-0009-0000-0100-000021000000}"/>
  <tableColumns count="2">
    <tableColumn id="1" xr3:uid="{00000000-0010-0000-2000-000001000000}" name="YHTEENVETO"/>
    <tableColumn id="2" xr3:uid="{00000000-0010-0000-2000-000002000000}" name="  " dataDxfId="41">
      <calculatedColumnFormula>SUM(S11:S41)</calculatedColumnFormula>
    </tableColumn>
  </tableColumns>
  <tableStyleInfo name="TableStyleLight15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ulukko158111417202326293235" displayName="Taulukko158111417202326293235" ref="A4:M8" totalsRowShown="0" headerRowDxfId="40" headerRowBorderDxfId="39" tableBorderDxfId="38">
  <autoFilter ref="A4:M8" xr:uid="{00000000-0009-0000-0100-000022000000}"/>
  <tableColumns count="13">
    <tableColumn id="1" xr3:uid="{00000000-0010-0000-2100-000001000000}" name="Tulolajit" dataDxfId="37"/>
    <tableColumn id="2" xr3:uid="{00000000-0010-0000-2100-000002000000}" name="Palkka- ja yrittäjätulot" dataDxfId="36"/>
    <tableColumn id="3" xr3:uid="{00000000-0010-0000-2100-000003000000}" name="Eläkkeet" dataDxfId="35"/>
    <tableColumn id="4" xr3:uid="{00000000-0010-0000-2100-000004000000}" name="Asumistuki" dataDxfId="34"/>
    <tableColumn id="5" xr3:uid="{00000000-0010-0000-2100-000005000000}" name="Elatusapu/elatustuki" dataDxfId="33"/>
    <tableColumn id="6" xr3:uid="{00000000-0010-0000-2100-000006000000}" name="Lapsilisät" dataDxfId="32"/>
    <tableColumn id="7" xr3:uid="{00000000-0010-0000-2100-000007000000}" name="Opintotuki" dataDxfId="31"/>
    <tableColumn id="8" xr3:uid="{00000000-0010-0000-2100-000008000000}" name="Sairauspäiväraha" dataDxfId="30"/>
    <tableColumn id="9" xr3:uid="{00000000-0010-0000-2100-000009000000}" name="Toimeentulotuki" dataDxfId="29"/>
    <tableColumn id="10" xr3:uid="{00000000-0010-0000-2100-00000A000000}" name="Työttömyyskorvaus" dataDxfId="28"/>
    <tableColumn id="11" xr3:uid="{00000000-0010-0000-2100-00000B000000}" name="Äitiys- ja vanhempainraha" dataDxfId="27"/>
    <tableColumn id="12" xr3:uid="{00000000-0010-0000-2100-00000C000000}" name="Muut tulot" dataDxfId="26"/>
    <tableColumn id="13" xr3:uid="{00000000-0010-0000-2100-00000D000000}" name="Yhteensä" dataDxfId="25"/>
  </tableColumns>
  <tableStyleInfo name="TableStyleLight15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ulukko269121518212427303336" displayName="Taulukko269121518212427303336" ref="A11:T44" totalsRowShown="0" headerRowDxfId="24" headerRowBorderDxfId="23" tableBorderDxfId="22">
  <autoFilter ref="A11:T44" xr:uid="{00000000-0009-0000-0100-000023000000}"/>
  <tableColumns count="20">
    <tableColumn id="1" xr3:uid="{00000000-0010-0000-2200-000001000000}" name="Päivä" dataDxfId="21"/>
    <tableColumn id="2" xr3:uid="{00000000-0010-0000-2200-000002000000}" name="Ruoka ja juoma kotona" dataDxfId="20"/>
    <tableColumn id="3" xr3:uid="{00000000-0010-0000-2200-000003000000}" name="Ruoka ja juoma ulkona" dataDxfId="19"/>
    <tableColumn id="4" xr3:uid="{00000000-0010-0000-2200-000004000000}" name="Asuminen" dataDxfId="18"/>
    <tableColumn id="5" xr3:uid="{00000000-0010-0000-2200-000005000000}" name="Vaatteet" dataDxfId="17"/>
    <tableColumn id="6" xr3:uid="{00000000-0010-0000-2200-000006000000}" name="Terveys" dataDxfId="16"/>
    <tableColumn id="7" xr3:uid="{00000000-0010-0000-2200-000007000000}" name="Liikenne" dataDxfId="15"/>
    <tableColumn id="8" xr3:uid="{00000000-0010-0000-2200-000008000000}" name="Puhelin, internet, maksu-TV ym." dataDxfId="14"/>
    <tableColumn id="9" xr3:uid="{00000000-0010-0000-2200-000009000000}" name="Päivähoito" dataDxfId="13"/>
    <tableColumn id="10" xr3:uid="{00000000-0010-0000-2200-00000A000000}" name="Vakuutukset" dataDxfId="12"/>
    <tableColumn id="11" xr3:uid="{00000000-0010-0000-2200-00000B000000}" name="Kodin hankinnat" dataDxfId="11"/>
    <tableColumn id="12" xr3:uid="{00000000-0010-0000-2200-00000C000000}" name="Virkistys, vapaa-aika" dataDxfId="10"/>
    <tableColumn id="20" xr3:uid="{00000000-0010-0000-2200-000014000000}" name="Oma säästökohde" dataDxfId="9"/>
    <tableColumn id="13" xr3:uid="{00000000-0010-0000-2200-00000D000000}" name="Lainanhoito" dataDxfId="8"/>
    <tableColumn id="14" xr3:uid="{00000000-0010-0000-2200-00000E000000}" name="Muut menot" dataDxfId="7"/>
    <tableColumn id="15" xr3:uid="{00000000-0010-0000-2200-00000F000000}" name="    " dataDxfId="6"/>
    <tableColumn id="16" xr3:uid="{00000000-0010-0000-2200-000010000000}" name="     " dataDxfId="5"/>
    <tableColumn id="17" xr3:uid="{00000000-0010-0000-2200-000011000000}" name="   " dataDxfId="4"/>
    <tableColumn id="18" xr3:uid="{00000000-0010-0000-2200-000012000000}" name="Menot yhteensä" dataDxfId="3">
      <calculatedColumnFormula>SUM(B12:R12)</calculatedColumnFormula>
    </tableColumn>
    <tableColumn id="19" xr3:uid="{00000000-0010-0000-2200-000013000000}" name="SELITYS"/>
  </tableColumns>
  <tableStyleInfo name="TableStyleLight15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ulukko3710131619222528313437" displayName="Taulukko3710131619222528313437" ref="A46:B49" totalsRowShown="0" headerRowBorderDxfId="2" tableBorderDxfId="1">
  <autoFilter ref="A46:B49" xr:uid="{00000000-0009-0000-0100-000024000000}"/>
  <tableColumns count="2">
    <tableColumn id="1" xr3:uid="{00000000-0010-0000-2300-000001000000}" name="YHTEENVETO"/>
    <tableColumn id="2" xr3:uid="{00000000-0010-0000-2300-000002000000}" name="  " dataDxfId="0">
      <calculatedColumnFormula>SUM(S11:S41)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ulukko15" displayName="Taulukko15" ref="A4:M8" totalsRowShown="0" headerRowDxfId="450" headerRowBorderDxfId="449" tableBorderDxfId="448">
  <autoFilter ref="A4:M8" xr:uid="{00000000-0009-0000-0100-000004000000}"/>
  <tableColumns count="13">
    <tableColumn id="1" xr3:uid="{00000000-0010-0000-0300-000001000000}" name="Tulolajit" dataDxfId="447"/>
    <tableColumn id="2" xr3:uid="{00000000-0010-0000-0300-000002000000}" name="Palkka- ja yrittäjätulot" dataDxfId="446"/>
    <tableColumn id="3" xr3:uid="{00000000-0010-0000-0300-000003000000}" name="Eläkkeet" dataDxfId="445"/>
    <tableColumn id="4" xr3:uid="{00000000-0010-0000-0300-000004000000}" name="Asumistuki" dataDxfId="444"/>
    <tableColumn id="5" xr3:uid="{00000000-0010-0000-0300-000005000000}" name="Elatusapu/elatustuki" dataDxfId="443"/>
    <tableColumn id="6" xr3:uid="{00000000-0010-0000-0300-000006000000}" name="Lapsilisät" dataDxfId="442"/>
    <tableColumn id="7" xr3:uid="{00000000-0010-0000-0300-000007000000}" name="Opintotuki" dataDxfId="441"/>
    <tableColumn id="8" xr3:uid="{00000000-0010-0000-0300-000008000000}" name="Sairauspäiväraha" dataDxfId="440"/>
    <tableColumn id="9" xr3:uid="{00000000-0010-0000-0300-000009000000}" name="Toimeentulotuki" dataDxfId="439"/>
    <tableColumn id="10" xr3:uid="{00000000-0010-0000-0300-00000A000000}" name="Työttömyyskorvaus" dataDxfId="438"/>
    <tableColumn id="11" xr3:uid="{00000000-0010-0000-0300-00000B000000}" name="Äitiys- ja vanhempainraha" dataDxfId="437"/>
    <tableColumn id="12" xr3:uid="{00000000-0010-0000-0300-00000C000000}" name="Muut tulot" dataDxfId="436"/>
    <tableColumn id="13" xr3:uid="{00000000-0010-0000-0300-00000D000000}" name="Yhteensä" dataDxfId="43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ulukko26" displayName="Taulukko26" ref="A11:T44" totalsRowShown="0" headerRowDxfId="434" headerRowBorderDxfId="433" tableBorderDxfId="432">
  <autoFilter ref="A11:T44" xr:uid="{00000000-0009-0000-0100-000005000000}"/>
  <tableColumns count="20">
    <tableColumn id="1" xr3:uid="{00000000-0010-0000-0400-000001000000}" name="Päivä" dataDxfId="431"/>
    <tableColumn id="2" xr3:uid="{00000000-0010-0000-0400-000002000000}" name="Ruoka ja juoma kotona" dataDxfId="430"/>
    <tableColumn id="3" xr3:uid="{00000000-0010-0000-0400-000003000000}" name="Ruoka ja juoma ulkona" dataDxfId="429"/>
    <tableColumn id="4" xr3:uid="{00000000-0010-0000-0400-000004000000}" name="Asuminen" dataDxfId="428"/>
    <tableColumn id="5" xr3:uid="{00000000-0010-0000-0400-000005000000}" name="Vaatteet" dataDxfId="427"/>
    <tableColumn id="6" xr3:uid="{00000000-0010-0000-0400-000006000000}" name="Terveys" dataDxfId="426"/>
    <tableColumn id="7" xr3:uid="{00000000-0010-0000-0400-000007000000}" name="Liikenne" dataDxfId="425"/>
    <tableColumn id="8" xr3:uid="{00000000-0010-0000-0400-000008000000}" name="Puhelin, internet, maksu-TV ym." dataDxfId="424"/>
    <tableColumn id="9" xr3:uid="{00000000-0010-0000-0400-000009000000}" name="Päivähoito" dataDxfId="423"/>
    <tableColumn id="10" xr3:uid="{00000000-0010-0000-0400-00000A000000}" name="Vakuutukset" dataDxfId="422"/>
    <tableColumn id="11" xr3:uid="{00000000-0010-0000-0400-00000B000000}" name="Kodin hankinnat" dataDxfId="421"/>
    <tableColumn id="12" xr3:uid="{00000000-0010-0000-0400-00000C000000}" name="Virkistys, vapaa-aika" dataDxfId="420"/>
    <tableColumn id="20" xr3:uid="{00000000-0010-0000-0400-000014000000}" name="Oma säästökohde" dataDxfId="419"/>
    <tableColumn id="13" xr3:uid="{00000000-0010-0000-0400-00000D000000}" name="Lainanhoito" dataDxfId="418"/>
    <tableColumn id="14" xr3:uid="{00000000-0010-0000-0400-00000E000000}" name="Muut menot" dataDxfId="417"/>
    <tableColumn id="15" xr3:uid="{00000000-0010-0000-0400-00000F000000}" name="    " dataDxfId="416"/>
    <tableColumn id="16" xr3:uid="{00000000-0010-0000-0400-000010000000}" name="     " dataDxfId="415"/>
    <tableColumn id="17" xr3:uid="{00000000-0010-0000-0400-000011000000}" name="   " dataDxfId="414"/>
    <tableColumn id="18" xr3:uid="{00000000-0010-0000-0400-000012000000}" name="Menot yhteensä" dataDxfId="413">
      <calculatedColumnFormula>SUM(B12:R12)</calculatedColumnFormula>
    </tableColumn>
    <tableColumn id="19" xr3:uid="{00000000-0010-0000-0400-000013000000}" name="SELITYS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ulukko37" displayName="Taulukko37" ref="A46:B49" totalsRowShown="0" headerRowBorderDxfId="412" tableBorderDxfId="411">
  <autoFilter ref="A46:B49" xr:uid="{00000000-0009-0000-0100-000006000000}"/>
  <tableColumns count="2">
    <tableColumn id="1" xr3:uid="{00000000-0010-0000-0500-000001000000}" name="YHTEENVETO"/>
    <tableColumn id="2" xr3:uid="{00000000-0010-0000-0500-000002000000}" name="  " dataDxfId="410">
      <calculatedColumnFormula>SUM(S11:S41)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ulukko158" displayName="Taulukko158" ref="A4:M8" totalsRowShown="0" headerRowDxfId="409" headerRowBorderDxfId="408" tableBorderDxfId="407">
  <autoFilter ref="A4:M8" xr:uid="{00000000-0009-0000-0100-000007000000}"/>
  <tableColumns count="13">
    <tableColumn id="1" xr3:uid="{00000000-0010-0000-0600-000001000000}" name="Tulolajit" dataDxfId="406"/>
    <tableColumn id="2" xr3:uid="{00000000-0010-0000-0600-000002000000}" name="Palkka- ja yrittäjätulot" dataDxfId="405"/>
    <tableColumn id="3" xr3:uid="{00000000-0010-0000-0600-000003000000}" name="Eläkkeet" dataDxfId="404"/>
    <tableColumn id="4" xr3:uid="{00000000-0010-0000-0600-000004000000}" name="Asumistuki" dataDxfId="403"/>
    <tableColumn id="5" xr3:uid="{00000000-0010-0000-0600-000005000000}" name="Elatusapu/elatustuki" dataDxfId="402"/>
    <tableColumn id="6" xr3:uid="{00000000-0010-0000-0600-000006000000}" name="Lapsilisät" dataDxfId="401"/>
    <tableColumn id="7" xr3:uid="{00000000-0010-0000-0600-000007000000}" name="Opintotuki" dataDxfId="400"/>
    <tableColumn id="8" xr3:uid="{00000000-0010-0000-0600-000008000000}" name="Sairauspäiväraha" dataDxfId="399"/>
    <tableColumn id="9" xr3:uid="{00000000-0010-0000-0600-000009000000}" name="Toimeentulotuki" dataDxfId="398"/>
    <tableColumn id="10" xr3:uid="{00000000-0010-0000-0600-00000A000000}" name="Työttömyyskorvaus" dataDxfId="397"/>
    <tableColumn id="11" xr3:uid="{00000000-0010-0000-0600-00000B000000}" name="Äitiys- ja vanhempainraha" dataDxfId="396"/>
    <tableColumn id="12" xr3:uid="{00000000-0010-0000-0600-00000C000000}" name="Muut tulot" dataDxfId="395"/>
    <tableColumn id="13" xr3:uid="{00000000-0010-0000-0600-00000D000000}" name="Yhteensä" dataDxfId="394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ulukko269" displayName="Taulukko269" ref="A11:T44" totalsRowShown="0" headerRowDxfId="393" headerRowBorderDxfId="392" tableBorderDxfId="391">
  <autoFilter ref="A11:T44" xr:uid="{00000000-0009-0000-0100-000008000000}"/>
  <tableColumns count="20">
    <tableColumn id="1" xr3:uid="{00000000-0010-0000-0700-000001000000}" name="Päivä" dataDxfId="390"/>
    <tableColumn id="2" xr3:uid="{00000000-0010-0000-0700-000002000000}" name="Ruoka ja juoma kotona" dataDxfId="389"/>
    <tableColumn id="3" xr3:uid="{00000000-0010-0000-0700-000003000000}" name="Ruoka ja juoma ulkona" dataDxfId="388"/>
    <tableColumn id="4" xr3:uid="{00000000-0010-0000-0700-000004000000}" name="Asuminen" dataDxfId="387"/>
    <tableColumn id="5" xr3:uid="{00000000-0010-0000-0700-000005000000}" name="Vaatteet" dataDxfId="386"/>
    <tableColumn id="6" xr3:uid="{00000000-0010-0000-0700-000006000000}" name="Terveys" dataDxfId="385"/>
    <tableColumn id="7" xr3:uid="{00000000-0010-0000-0700-000007000000}" name="Liikenne" dataDxfId="384"/>
    <tableColumn id="8" xr3:uid="{00000000-0010-0000-0700-000008000000}" name="Puhelin, internet, maksu-TV ym." dataDxfId="383"/>
    <tableColumn id="9" xr3:uid="{00000000-0010-0000-0700-000009000000}" name="Päivähoito" dataDxfId="382"/>
    <tableColumn id="10" xr3:uid="{00000000-0010-0000-0700-00000A000000}" name="Vakuutukset" dataDxfId="381"/>
    <tableColumn id="11" xr3:uid="{00000000-0010-0000-0700-00000B000000}" name="Kodin hankinnat" dataDxfId="380"/>
    <tableColumn id="12" xr3:uid="{00000000-0010-0000-0700-00000C000000}" name="Virkistys, vapaa-aika" dataDxfId="379"/>
    <tableColumn id="20" xr3:uid="{00000000-0010-0000-0700-000014000000}" name="Oma säästökohde" dataDxfId="378"/>
    <tableColumn id="13" xr3:uid="{00000000-0010-0000-0700-00000D000000}" name="Lainanhoito" dataDxfId="377"/>
    <tableColumn id="14" xr3:uid="{00000000-0010-0000-0700-00000E000000}" name="Muut menot" dataDxfId="376"/>
    <tableColumn id="15" xr3:uid="{00000000-0010-0000-0700-00000F000000}" name="    " dataDxfId="375"/>
    <tableColumn id="16" xr3:uid="{00000000-0010-0000-0700-000010000000}" name="     " dataDxfId="374"/>
    <tableColumn id="17" xr3:uid="{00000000-0010-0000-0700-000011000000}" name="   " dataDxfId="373"/>
    <tableColumn id="18" xr3:uid="{00000000-0010-0000-0700-000012000000}" name="Menot yhteensä" dataDxfId="372">
      <calculatedColumnFormula>SUM(B12:R12)</calculatedColumnFormula>
    </tableColumn>
    <tableColumn id="19" xr3:uid="{00000000-0010-0000-0700-000013000000}" name="SELITYS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ulukko3710" displayName="Taulukko3710" ref="A46:B49" totalsRowShown="0" headerRowBorderDxfId="371" tableBorderDxfId="370">
  <autoFilter ref="A46:B49" xr:uid="{00000000-0009-0000-0100-000009000000}"/>
  <tableColumns count="2">
    <tableColumn id="1" xr3:uid="{00000000-0010-0000-0800-000001000000}" name="YHTEENVETO"/>
    <tableColumn id="2" xr3:uid="{00000000-0010-0000-0800-000002000000}" name="  " dataDxfId="369">
      <calculatedColumnFormula>SUM(S11:S41)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30.xml"/><Relationship Id="rId4" Type="http://schemas.openxmlformats.org/officeDocument/2006/relationships/table" Target="../tables/table2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N47"/>
  <sheetViews>
    <sheetView showGridLines="0" showRowColHeaders="0" showRuler="0" showWhiteSpace="0" zoomScale="80" zoomScaleNormal="80" workbookViewId="0"/>
  </sheetViews>
  <sheetFormatPr defaultColWidth="8.81640625" defaultRowHeight="14.5" x14ac:dyDescent="0.35"/>
  <cols>
    <col min="1" max="1" width="29.453125" bestFit="1" customWidth="1"/>
    <col min="2" max="2" width="12.54296875" bestFit="1" customWidth="1"/>
    <col min="3" max="3" width="11.81640625" bestFit="1" customWidth="1"/>
    <col min="4" max="4" width="12.453125" bestFit="1" customWidth="1"/>
    <col min="5" max="5" width="11.453125" bestFit="1" customWidth="1"/>
    <col min="6" max="6" width="12" bestFit="1" customWidth="1"/>
    <col min="7" max="7" width="10.54296875" bestFit="1" customWidth="1"/>
    <col min="8" max="8" width="11.54296875" bestFit="1" customWidth="1"/>
    <col min="9" max="9" width="9.453125" bestFit="1" customWidth="1"/>
    <col min="10" max="10" width="10.453125" bestFit="1" customWidth="1"/>
    <col min="11" max="11" width="10.54296875" bestFit="1" customWidth="1"/>
    <col min="12" max="12" width="12.54296875" bestFit="1" customWidth="1"/>
    <col min="13" max="13" width="11.453125" bestFit="1" customWidth="1"/>
    <col min="14" max="14" width="12.26953125" customWidth="1"/>
  </cols>
  <sheetData>
    <row r="4" spans="1:14" ht="29" thickBot="1" x14ac:dyDescent="0.7">
      <c r="A4" s="5" t="s">
        <v>108</v>
      </c>
      <c r="B4" s="5"/>
    </row>
    <row r="5" spans="1:14" ht="21.5" thickBot="1" x14ac:dyDescent="0.55000000000000004">
      <c r="A5" s="9" t="s">
        <v>83</v>
      </c>
      <c r="B5" s="10" t="s">
        <v>84</v>
      </c>
      <c r="C5" s="11" t="s">
        <v>85</v>
      </c>
      <c r="D5" s="11" t="s">
        <v>86</v>
      </c>
      <c r="E5" s="11" t="s">
        <v>87</v>
      </c>
      <c r="F5" s="11" t="s">
        <v>88</v>
      </c>
      <c r="G5" s="11" t="s">
        <v>89</v>
      </c>
      <c r="H5" s="11" t="s">
        <v>90</v>
      </c>
      <c r="I5" s="11" t="s">
        <v>91</v>
      </c>
      <c r="J5" s="11" t="s">
        <v>92</v>
      </c>
      <c r="K5" s="11" t="s">
        <v>93</v>
      </c>
      <c r="L5" s="11" t="s">
        <v>94</v>
      </c>
      <c r="M5" s="11" t="s">
        <v>95</v>
      </c>
      <c r="N5" s="12" t="s">
        <v>9</v>
      </c>
    </row>
    <row r="6" spans="1:14" x14ac:dyDescent="0.35">
      <c r="A6" s="6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>
        <f>SUM(B6:M6)</f>
        <v>0</v>
      </c>
    </row>
    <row r="7" spans="1:14" x14ac:dyDescent="0.35">
      <c r="A7" s="7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>
        <f t="shared" ref="N7:N16" si="0">SUM(B7:M7)</f>
        <v>0</v>
      </c>
    </row>
    <row r="8" spans="1:14" x14ac:dyDescent="0.35">
      <c r="A8" s="8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9">
        <f t="shared" si="0"/>
        <v>0</v>
      </c>
    </row>
    <row r="9" spans="1:14" x14ac:dyDescent="0.35">
      <c r="A9" s="7" t="s">
        <v>75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>
        <f t="shared" si="0"/>
        <v>0</v>
      </c>
    </row>
    <row r="10" spans="1:14" x14ac:dyDescent="0.35">
      <c r="A10" s="8" t="s">
        <v>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>
        <f t="shared" si="0"/>
        <v>0</v>
      </c>
    </row>
    <row r="11" spans="1:14" x14ac:dyDescent="0.35">
      <c r="A11" s="7" t="s">
        <v>67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>
        <f t="shared" si="0"/>
        <v>0</v>
      </c>
    </row>
    <row r="12" spans="1:14" x14ac:dyDescent="0.35">
      <c r="A12" s="8" t="s">
        <v>68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9">
        <f t="shared" si="0"/>
        <v>0</v>
      </c>
    </row>
    <row r="13" spans="1:14" x14ac:dyDescent="0.35">
      <c r="A13" s="7" t="s">
        <v>69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7">
        <f t="shared" si="0"/>
        <v>0</v>
      </c>
    </row>
    <row r="14" spans="1:14" x14ac:dyDescent="0.35">
      <c r="A14" s="8" t="s">
        <v>70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9">
        <f t="shared" si="0"/>
        <v>0</v>
      </c>
    </row>
    <row r="15" spans="1:14" x14ac:dyDescent="0.35">
      <c r="A15" s="7" t="s">
        <v>76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>
        <f t="shared" si="0"/>
        <v>0</v>
      </c>
    </row>
    <row r="16" spans="1:14" ht="15" thickBot="1" x14ac:dyDescent="0.4">
      <c r="A16" s="14" t="s">
        <v>77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>
        <f t="shared" si="0"/>
        <v>0</v>
      </c>
    </row>
    <row r="17" spans="1:14" ht="15" thickBot="1" x14ac:dyDescent="0.4">
      <c r="A17" s="13" t="s">
        <v>5</v>
      </c>
      <c r="B17" s="72">
        <f>SUM(B6:B16)</f>
        <v>0</v>
      </c>
      <c r="C17" s="72">
        <f t="shared" ref="C17:N17" si="1">SUM(C6:C16)</f>
        <v>0</v>
      </c>
      <c r="D17" s="72">
        <f t="shared" si="1"/>
        <v>0</v>
      </c>
      <c r="E17" s="72">
        <f t="shared" si="1"/>
        <v>0</v>
      </c>
      <c r="F17" s="72">
        <f t="shared" si="1"/>
        <v>0</v>
      </c>
      <c r="G17" s="72">
        <f t="shared" si="1"/>
        <v>0</v>
      </c>
      <c r="H17" s="72">
        <f t="shared" si="1"/>
        <v>0</v>
      </c>
      <c r="I17" s="72">
        <f t="shared" si="1"/>
        <v>0</v>
      </c>
      <c r="J17" s="72">
        <f t="shared" si="1"/>
        <v>0</v>
      </c>
      <c r="K17" s="72">
        <f t="shared" si="1"/>
        <v>0</v>
      </c>
      <c r="L17" s="72">
        <f t="shared" si="1"/>
        <v>0</v>
      </c>
      <c r="M17" s="72">
        <f t="shared" si="1"/>
        <v>0</v>
      </c>
      <c r="N17" s="73">
        <f t="shared" si="1"/>
        <v>0</v>
      </c>
    </row>
    <row r="18" spans="1:14" ht="15" thickBot="1" x14ac:dyDescent="0.4"/>
    <row r="19" spans="1:14" ht="21.5" thickBot="1" x14ac:dyDescent="0.55000000000000004">
      <c r="A19" s="9" t="s">
        <v>103</v>
      </c>
      <c r="B19" s="11" t="s">
        <v>84</v>
      </c>
      <c r="C19" s="11" t="s">
        <v>85</v>
      </c>
      <c r="D19" s="11" t="s">
        <v>86</v>
      </c>
      <c r="E19" s="11" t="s">
        <v>87</v>
      </c>
      <c r="F19" s="11" t="s">
        <v>88</v>
      </c>
      <c r="G19" s="11" t="s">
        <v>89</v>
      </c>
      <c r="H19" s="11" t="s">
        <v>90</v>
      </c>
      <c r="I19" s="11" t="s">
        <v>91</v>
      </c>
      <c r="J19" s="11" t="s">
        <v>92</v>
      </c>
      <c r="K19" s="11" t="s">
        <v>93</v>
      </c>
      <c r="L19" s="11" t="s">
        <v>94</v>
      </c>
      <c r="M19" s="11" t="s">
        <v>95</v>
      </c>
      <c r="N19" s="12" t="s">
        <v>9</v>
      </c>
    </row>
    <row r="20" spans="1:14" x14ac:dyDescent="0.35">
      <c r="A20" s="6" t="s">
        <v>72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>
        <f>SUM(B20:M20)</f>
        <v>0</v>
      </c>
    </row>
    <row r="21" spans="1:14" x14ac:dyDescent="0.35">
      <c r="A21" s="7" t="s">
        <v>73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7">
        <f t="shared" ref="N21:N43" si="2">SUM(B21:M21)</f>
        <v>0</v>
      </c>
    </row>
    <row r="22" spans="1:14" x14ac:dyDescent="0.35">
      <c r="A22" s="6" t="s">
        <v>44</v>
      </c>
      <c r="B22" s="68">
        <f>SUM(B23:B26)</f>
        <v>0</v>
      </c>
      <c r="C22" s="68">
        <f t="shared" ref="C22:M22" si="3">SUM(C23:C26)</f>
        <v>0</v>
      </c>
      <c r="D22" s="68">
        <f t="shared" si="3"/>
        <v>0</v>
      </c>
      <c r="E22" s="68">
        <f t="shared" si="3"/>
        <v>0</v>
      </c>
      <c r="F22" s="68">
        <f t="shared" si="3"/>
        <v>0</v>
      </c>
      <c r="G22" s="68">
        <f t="shared" si="3"/>
        <v>0</v>
      </c>
      <c r="H22" s="68">
        <f t="shared" si="3"/>
        <v>0</v>
      </c>
      <c r="I22" s="68">
        <f t="shared" si="3"/>
        <v>0</v>
      </c>
      <c r="J22" s="68">
        <f t="shared" si="3"/>
        <v>0</v>
      </c>
      <c r="K22" s="68">
        <f t="shared" si="3"/>
        <v>0</v>
      </c>
      <c r="L22" s="68">
        <f t="shared" si="3"/>
        <v>0</v>
      </c>
      <c r="M22" s="68">
        <f t="shared" si="3"/>
        <v>0</v>
      </c>
      <c r="N22" s="69">
        <f t="shared" si="2"/>
        <v>0</v>
      </c>
    </row>
    <row r="23" spans="1:14" x14ac:dyDescent="0.35">
      <c r="A23" s="15" t="s">
        <v>96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>
        <f t="shared" si="2"/>
        <v>0</v>
      </c>
    </row>
    <row r="24" spans="1:14" x14ac:dyDescent="0.35">
      <c r="A24" s="16" t="s">
        <v>97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>
        <f t="shared" si="2"/>
        <v>0</v>
      </c>
    </row>
    <row r="25" spans="1:14" x14ac:dyDescent="0.35">
      <c r="A25" s="15" t="s">
        <v>98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>
        <f t="shared" si="2"/>
        <v>0</v>
      </c>
    </row>
    <row r="26" spans="1:14" x14ac:dyDescent="0.35">
      <c r="A26" s="16" t="s">
        <v>99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>
        <f t="shared" si="2"/>
        <v>0</v>
      </c>
    </row>
    <row r="27" spans="1:14" x14ac:dyDescent="0.35">
      <c r="A27" s="7" t="s">
        <v>45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>
        <f t="shared" si="2"/>
        <v>0</v>
      </c>
    </row>
    <row r="28" spans="1:14" x14ac:dyDescent="0.35">
      <c r="A28" s="6" t="s">
        <v>74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>
        <f t="shared" si="2"/>
        <v>0</v>
      </c>
    </row>
    <row r="29" spans="1:14" x14ac:dyDescent="0.35">
      <c r="A29" s="7" t="s">
        <v>46</v>
      </c>
      <c r="B29" s="66">
        <f>SUM(B30:B32)</f>
        <v>0</v>
      </c>
      <c r="C29" s="66">
        <f t="shared" ref="C29:M29" si="4">SUM(C30:C32)</f>
        <v>0</v>
      </c>
      <c r="D29" s="66">
        <f t="shared" si="4"/>
        <v>0</v>
      </c>
      <c r="E29" s="66">
        <f t="shared" si="4"/>
        <v>0</v>
      </c>
      <c r="F29" s="66">
        <f t="shared" si="4"/>
        <v>0</v>
      </c>
      <c r="G29" s="66">
        <f t="shared" si="4"/>
        <v>0</v>
      </c>
      <c r="H29" s="66">
        <f t="shared" si="4"/>
        <v>0</v>
      </c>
      <c r="I29" s="66">
        <f t="shared" si="4"/>
        <v>0</v>
      </c>
      <c r="J29" s="66">
        <f t="shared" si="4"/>
        <v>0</v>
      </c>
      <c r="K29" s="66">
        <f t="shared" si="4"/>
        <v>0</v>
      </c>
      <c r="L29" s="66">
        <f t="shared" si="4"/>
        <v>0</v>
      </c>
      <c r="M29" s="66">
        <f t="shared" si="4"/>
        <v>0</v>
      </c>
      <c r="N29" s="67">
        <f t="shared" si="2"/>
        <v>0</v>
      </c>
    </row>
    <row r="30" spans="1:14" x14ac:dyDescent="0.35">
      <c r="A30" s="16" t="s">
        <v>100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>
        <f t="shared" si="2"/>
        <v>0</v>
      </c>
    </row>
    <row r="31" spans="1:14" x14ac:dyDescent="0.35">
      <c r="A31" s="15" t="s">
        <v>101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>
        <f t="shared" si="2"/>
        <v>0</v>
      </c>
    </row>
    <row r="32" spans="1:14" x14ac:dyDescent="0.35">
      <c r="A32" s="16" t="s">
        <v>102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9">
        <f t="shared" si="2"/>
        <v>0</v>
      </c>
    </row>
    <row r="33" spans="1:14" x14ac:dyDescent="0.35">
      <c r="A33" s="7" t="s">
        <v>104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>
        <f t="shared" si="2"/>
        <v>0</v>
      </c>
    </row>
    <row r="34" spans="1:14" x14ac:dyDescent="0.35">
      <c r="A34" s="6" t="s">
        <v>47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>
        <f t="shared" si="2"/>
        <v>0</v>
      </c>
    </row>
    <row r="35" spans="1:14" x14ac:dyDescent="0.35">
      <c r="A35" s="7" t="s">
        <v>48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7">
        <f t="shared" si="2"/>
        <v>0</v>
      </c>
    </row>
    <row r="36" spans="1:14" x14ac:dyDescent="0.35">
      <c r="A36" s="6" t="s">
        <v>49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>
        <f t="shared" si="2"/>
        <v>0</v>
      </c>
    </row>
    <row r="37" spans="1:14" x14ac:dyDescent="0.35">
      <c r="A37" s="7" t="s">
        <v>50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7">
        <f t="shared" si="2"/>
        <v>0</v>
      </c>
    </row>
    <row r="38" spans="1:14" x14ac:dyDescent="0.35">
      <c r="A38" s="6" t="s">
        <v>78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>
        <f t="shared" si="2"/>
        <v>0</v>
      </c>
    </row>
    <row r="39" spans="1:14" x14ac:dyDescent="0.35">
      <c r="A39" s="7" t="s">
        <v>51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7">
        <f t="shared" si="2"/>
        <v>0</v>
      </c>
    </row>
    <row r="40" spans="1:14" x14ac:dyDescent="0.35">
      <c r="A40" s="6" t="s">
        <v>52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9">
        <f t="shared" si="2"/>
        <v>0</v>
      </c>
    </row>
    <row r="41" spans="1:14" x14ac:dyDescent="0.35">
      <c r="A41" s="7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>
        <f t="shared" si="2"/>
        <v>0</v>
      </c>
    </row>
    <row r="42" spans="1:14" x14ac:dyDescent="0.35">
      <c r="A42" s="6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>
        <f t="shared" si="2"/>
        <v>0</v>
      </c>
    </row>
    <row r="43" spans="1:14" ht="15" thickBot="1" x14ac:dyDescent="0.4">
      <c r="A43" s="17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>
        <f t="shared" si="2"/>
        <v>0</v>
      </c>
    </row>
    <row r="44" spans="1:14" ht="15" thickBot="1" x14ac:dyDescent="0.4">
      <c r="A44" s="18" t="s">
        <v>9</v>
      </c>
      <c r="B44" s="84">
        <f>SUM(B20,B21,B22,B27,B28,B29,B33,B34,B35,B36,B37,B38,B39,B40,B41,B42,B43)</f>
        <v>0</v>
      </c>
      <c r="C44" s="84">
        <f t="shared" ref="C44:N44" si="5">SUM(C20,C21,C22,C27,C28,C29,C33,C34,C35,C36,C37,C38,C39,C40,C41,C42,C43)</f>
        <v>0</v>
      </c>
      <c r="D44" s="84">
        <f t="shared" si="5"/>
        <v>0</v>
      </c>
      <c r="E44" s="84">
        <f t="shared" si="5"/>
        <v>0</v>
      </c>
      <c r="F44" s="84">
        <f>SUM(F20,F21,F22,F27,F28,F29,F33,F34,F35,F36,F37,F38,F39,F40,F41,F42,F43)</f>
        <v>0</v>
      </c>
      <c r="G44" s="84">
        <f t="shared" si="5"/>
        <v>0</v>
      </c>
      <c r="H44" s="84">
        <f t="shared" si="5"/>
        <v>0</v>
      </c>
      <c r="I44" s="84">
        <f t="shared" si="5"/>
        <v>0</v>
      </c>
      <c r="J44" s="84">
        <f t="shared" si="5"/>
        <v>0</v>
      </c>
      <c r="K44" s="84">
        <f t="shared" si="5"/>
        <v>0</v>
      </c>
      <c r="L44" s="84">
        <f t="shared" si="5"/>
        <v>0</v>
      </c>
      <c r="M44" s="84">
        <f t="shared" si="5"/>
        <v>0</v>
      </c>
      <c r="N44" s="84">
        <f t="shared" si="5"/>
        <v>0</v>
      </c>
    </row>
    <row r="45" spans="1:14" ht="15" thickBot="1" x14ac:dyDescent="0.4"/>
    <row r="46" spans="1:14" ht="21.5" thickBot="1" x14ac:dyDescent="0.55000000000000004">
      <c r="A46" s="9" t="s">
        <v>64</v>
      </c>
      <c r="B46" s="11" t="s">
        <v>84</v>
      </c>
      <c r="C46" s="11" t="s">
        <v>85</v>
      </c>
      <c r="D46" s="11" t="s">
        <v>86</v>
      </c>
      <c r="E46" s="11" t="s">
        <v>87</v>
      </c>
      <c r="F46" s="11" t="s">
        <v>88</v>
      </c>
      <c r="G46" s="11" t="s">
        <v>89</v>
      </c>
      <c r="H46" s="11" t="s">
        <v>90</v>
      </c>
      <c r="I46" s="11" t="s">
        <v>91</v>
      </c>
      <c r="J46" s="11" t="s">
        <v>92</v>
      </c>
      <c r="K46" s="11" t="s">
        <v>93</v>
      </c>
      <c r="L46" s="11" t="s">
        <v>94</v>
      </c>
      <c r="M46" s="11" t="s">
        <v>95</v>
      </c>
      <c r="N46" s="12" t="s">
        <v>9</v>
      </c>
    </row>
    <row r="47" spans="1:14" ht="15" thickBot="1" x14ac:dyDescent="0.4">
      <c r="A47" s="21"/>
      <c r="B47" s="84">
        <f>B17-B44</f>
        <v>0</v>
      </c>
      <c r="C47" s="84">
        <f t="shared" ref="C47:N47" si="6">C17-C44</f>
        <v>0</v>
      </c>
      <c r="D47" s="84">
        <f t="shared" si="6"/>
        <v>0</v>
      </c>
      <c r="E47" s="84">
        <f t="shared" si="6"/>
        <v>0</v>
      </c>
      <c r="F47" s="84">
        <f t="shared" si="6"/>
        <v>0</v>
      </c>
      <c r="G47" s="84">
        <f t="shared" si="6"/>
        <v>0</v>
      </c>
      <c r="H47" s="84">
        <f t="shared" si="6"/>
        <v>0</v>
      </c>
      <c r="I47" s="84">
        <f t="shared" si="6"/>
        <v>0</v>
      </c>
      <c r="J47" s="84">
        <f t="shared" si="6"/>
        <v>0</v>
      </c>
      <c r="K47" s="84">
        <f t="shared" si="6"/>
        <v>0</v>
      </c>
      <c r="L47" s="84">
        <f t="shared" si="6"/>
        <v>0</v>
      </c>
      <c r="M47" s="84">
        <f t="shared" si="6"/>
        <v>0</v>
      </c>
      <c r="N47" s="85">
        <f t="shared" si="6"/>
        <v>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7" fitToWidth="0" orientation="landscape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T49"/>
  <sheetViews>
    <sheetView showGridLines="0" showRowColHeaders="0" zoomScale="60" zoomScaleNormal="60" workbookViewId="0"/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ht="15" thickBot="1" x14ac:dyDescent="0.4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hidden="1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SUM(B12:B42)/30</f>
        <v>0</v>
      </c>
      <c r="C44" s="98">
        <f t="shared" ref="C44:S44" si="4">SUM(C12:C42)/30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tableParts count="3"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T49"/>
  <sheetViews>
    <sheetView showGridLines="0" showRowColHeaders="0" zoomScale="60" zoomScaleNormal="60" workbookViewId="0"/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x14ac:dyDescent="0.35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SUM(B12:B42)/31</f>
        <v>0</v>
      </c>
      <c r="C44" s="98">
        <f t="shared" ref="C44:S44" si="4">SUM(C12:C42)/31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tableParts count="3"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T49"/>
  <sheetViews>
    <sheetView showGridLines="0" showRowColHeaders="0" zoomScale="60" zoomScaleNormal="60" workbookViewId="0"/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ht="15" thickBot="1" x14ac:dyDescent="0.4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hidden="1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SUM(B12:B42)/30</f>
        <v>0</v>
      </c>
      <c r="C44" s="98">
        <f t="shared" ref="C44:S44" si="4">SUM(C12:C42)/30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tableParts count="3"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T49"/>
  <sheetViews>
    <sheetView showGridLines="0" showRowColHeaders="0" zoomScale="60" zoomScaleNormal="60" workbookViewId="0">
      <selection activeCell="X28" sqref="X28"/>
    </sheetView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6</v>
      </c>
      <c r="B3" s="3" t="s">
        <v>10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x14ac:dyDescent="0.35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>SUM(N12:N42)</f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SUM(B12:B42)/31</f>
        <v>0</v>
      </c>
      <c r="C44" s="98">
        <f t="shared" ref="C44:S44" si="4">SUM(C12:C42)/31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tableParts count="3">
    <tablePart r:id="rId3"/>
    <tablePart r:id="rId4"/>
    <tablePart r:id="rId5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38"/>
  <sheetViews>
    <sheetView showGridLines="0" showRowColHeaders="0" zoomScale="80" zoomScaleNormal="80" workbookViewId="0"/>
  </sheetViews>
  <sheetFormatPr defaultRowHeight="14.5" x14ac:dyDescent="0.35"/>
  <cols>
    <col min="1" max="1" width="46" bestFit="1" customWidth="1"/>
    <col min="2" max="2" width="9.81640625" bestFit="1" customWidth="1"/>
    <col min="3" max="3" width="16.1796875" bestFit="1" customWidth="1"/>
    <col min="4" max="4" width="28.1796875" bestFit="1" customWidth="1"/>
    <col min="5" max="5" width="19.453125" bestFit="1" customWidth="1"/>
  </cols>
  <sheetData>
    <row r="1" spans="1:5" ht="21" x14ac:dyDescent="0.5">
      <c r="B1" s="23"/>
    </row>
    <row r="3" spans="1:5" ht="21.5" thickBot="1" x14ac:dyDescent="0.55000000000000004">
      <c r="A3" s="4" t="s">
        <v>112</v>
      </c>
    </row>
    <row r="4" spans="1:5" ht="19" thickBot="1" x14ac:dyDescent="0.5">
      <c r="A4" s="24" t="s">
        <v>65</v>
      </c>
      <c r="B4" s="25" t="s">
        <v>9</v>
      </c>
      <c r="C4" s="25" t="s">
        <v>106</v>
      </c>
      <c r="D4" s="25" t="s">
        <v>81</v>
      </c>
      <c r="E4" s="26" t="s">
        <v>105</v>
      </c>
    </row>
    <row r="5" spans="1:5" x14ac:dyDescent="0.35">
      <c r="A5" s="27" t="s">
        <v>0</v>
      </c>
      <c r="B5" s="52">
        <f>Tammikuu!B8+Helmikuu!B8+Maaliskuu!B8+Huhtikuu!B8+Toukokuu!B8+Kesäkuu!B8+Heinäkuu!B8+Elokuu!B8+Syyskuu!B8+Lokakuu!B8+Marraskuu!B8+Joulukuu!B8</f>
        <v>0</v>
      </c>
      <c r="C5" s="52">
        <f>B5/12</f>
        <v>0</v>
      </c>
      <c r="D5" s="60" t="e">
        <f>B5/$B$16</f>
        <v>#DIV/0!</v>
      </c>
      <c r="E5" s="56">
        <f>Budjetti!N6</f>
        <v>0</v>
      </c>
    </row>
    <row r="6" spans="1:5" x14ac:dyDescent="0.35">
      <c r="A6" s="28" t="s">
        <v>1</v>
      </c>
      <c r="B6" s="53">
        <f>Tammikuu!C8+Helmikuu!C8+Maaliskuu!C8+Huhtikuu!C8+Toukokuu!C8+Kesäkuu!C8+Heinäkuu!C8+Elokuu!C8+Syyskuu!C8+Lokakuu!C8+Marraskuu!C8+Joulukuu!C8</f>
        <v>0</v>
      </c>
      <c r="C6" s="53">
        <f t="shared" ref="C6:C15" si="0">B6/12</f>
        <v>0</v>
      </c>
      <c r="D6" s="61" t="e">
        <f t="shared" ref="D6:D15" si="1">B6/$B$16</f>
        <v>#DIV/0!</v>
      </c>
      <c r="E6" s="57">
        <f>Budjetti!N7</f>
        <v>0</v>
      </c>
    </row>
    <row r="7" spans="1:5" x14ac:dyDescent="0.35">
      <c r="A7" s="28" t="s">
        <v>3</v>
      </c>
      <c r="B7" s="53">
        <f>Tammikuu!D8+Helmikuu!D8+Maaliskuu!D8+Huhtikuu!D8+Toukokuu!D8+Kesäkuu!D8+Heinäkuu!D8+Elokuu!D8+Syyskuu!D8+Lokakuu!D8+Marraskuu!D8+Joulukuu!D8</f>
        <v>0</v>
      </c>
      <c r="C7" s="53">
        <f t="shared" si="0"/>
        <v>0</v>
      </c>
      <c r="D7" s="61" t="e">
        <f t="shared" si="1"/>
        <v>#DIV/0!</v>
      </c>
      <c r="E7" s="57">
        <f>Budjetti!N8</f>
        <v>0</v>
      </c>
    </row>
    <row r="8" spans="1:5" x14ac:dyDescent="0.35">
      <c r="A8" s="28" t="s">
        <v>75</v>
      </c>
      <c r="B8" s="53">
        <f>Tammikuu!E8+Helmikuu!E8+Maaliskuu!E8+Huhtikuu!E8+Toukokuu!E8+Kesäkuu!E8+Heinäkuu!E8+Elokuu!E8+Syyskuu!E8+Lokakuu!E8+Marraskuu!E8+Joulukuu!E8</f>
        <v>0</v>
      </c>
      <c r="C8" s="53">
        <f t="shared" si="0"/>
        <v>0</v>
      </c>
      <c r="D8" s="61" t="e">
        <f t="shared" si="1"/>
        <v>#DIV/0!</v>
      </c>
      <c r="E8" s="57">
        <f>Budjetti!N9</f>
        <v>0</v>
      </c>
    </row>
    <row r="9" spans="1:5" x14ac:dyDescent="0.35">
      <c r="A9" s="28" t="s">
        <v>2</v>
      </c>
      <c r="B9" s="53">
        <f>Tammikuu!F8+Helmikuu!F8+Maaliskuu!F8+Huhtikuu!F8+Toukokuu!F8+Kesäkuu!F8+Heinäkuu!F8+Elokuu!F8+Syyskuu!F8+Lokakuu!F8+Marraskuu!F8+Joulukuu!F8</f>
        <v>0</v>
      </c>
      <c r="C9" s="53">
        <f t="shared" si="0"/>
        <v>0</v>
      </c>
      <c r="D9" s="61" t="e">
        <f t="shared" si="1"/>
        <v>#DIV/0!</v>
      </c>
      <c r="E9" s="57">
        <f>Budjetti!N10</f>
        <v>0</v>
      </c>
    </row>
    <row r="10" spans="1:5" x14ac:dyDescent="0.35">
      <c r="A10" s="28" t="s">
        <v>67</v>
      </c>
      <c r="B10" s="53">
        <f>Tammikuu!G8+Helmikuu!G8+Maaliskuu!G8+Huhtikuu!G8+Toukokuu!G8+Kesäkuu!G8+Heinäkuu!G8+Elokuu!G8+Syyskuu!G8+Lokakuu!G8+Marraskuu!G8+Joulukuu!G8</f>
        <v>0</v>
      </c>
      <c r="C10" s="53">
        <f t="shared" si="0"/>
        <v>0</v>
      </c>
      <c r="D10" s="61" t="e">
        <f t="shared" si="1"/>
        <v>#DIV/0!</v>
      </c>
      <c r="E10" s="57">
        <f>Budjetti!N11</f>
        <v>0</v>
      </c>
    </row>
    <row r="11" spans="1:5" x14ac:dyDescent="0.35">
      <c r="A11" s="28" t="s">
        <v>68</v>
      </c>
      <c r="B11" s="53">
        <f>Tammikuu!H8+Helmikuu!H8+Maaliskuu!H8+Huhtikuu!H8+Toukokuu!H8+Kesäkuu!H8+Heinäkuu!H8+Elokuu!H8+Syyskuu!H8+Lokakuu!H8+Marraskuu!H8+Joulukuu!H8</f>
        <v>0</v>
      </c>
      <c r="C11" s="53">
        <f t="shared" si="0"/>
        <v>0</v>
      </c>
      <c r="D11" s="61" t="e">
        <f t="shared" si="1"/>
        <v>#DIV/0!</v>
      </c>
      <c r="E11" s="57">
        <f>Budjetti!N12</f>
        <v>0</v>
      </c>
    </row>
    <row r="12" spans="1:5" x14ac:dyDescent="0.35">
      <c r="A12" s="28" t="s">
        <v>69</v>
      </c>
      <c r="B12" s="53">
        <f>Tammikuu!I8+Helmikuu!I8+Maaliskuu!I8+Huhtikuu!I8+Toukokuu!I8+Kesäkuu!I8+Heinäkuu!I8+Elokuu!I8+Syyskuu!I8+Lokakuu!I8+Marraskuu!I8+Joulukuu!I8</f>
        <v>0</v>
      </c>
      <c r="C12" s="53">
        <f t="shared" si="0"/>
        <v>0</v>
      </c>
      <c r="D12" s="61" t="e">
        <f t="shared" si="1"/>
        <v>#DIV/0!</v>
      </c>
      <c r="E12" s="57">
        <f>Budjetti!N13</f>
        <v>0</v>
      </c>
    </row>
    <row r="13" spans="1:5" x14ac:dyDescent="0.35">
      <c r="A13" s="28" t="s">
        <v>70</v>
      </c>
      <c r="B13" s="53">
        <f>Tammikuu!J8+Helmikuu!J8+Maaliskuu!J8+Huhtikuu!J8+Toukokuu!J8+Kesäkuu!J8+Heinäkuu!J8+Elokuu!J8+Syyskuu!J8+Lokakuu!J8+Marraskuu!J8+Joulukuu!J8</f>
        <v>0</v>
      </c>
      <c r="C13" s="53">
        <f t="shared" si="0"/>
        <v>0</v>
      </c>
      <c r="D13" s="61" t="e">
        <f t="shared" si="1"/>
        <v>#DIV/0!</v>
      </c>
      <c r="E13" s="57">
        <f>Budjetti!N14</f>
        <v>0</v>
      </c>
    </row>
    <row r="14" spans="1:5" x14ac:dyDescent="0.35">
      <c r="A14" s="28" t="s">
        <v>76</v>
      </c>
      <c r="B14" s="53">
        <f>Tammikuu!K8+Helmikuu!K8+Maaliskuu!K8+Huhtikuu!K8+Toukokuu!K8+Kesäkuu!K8+Heinäkuu!K8+Elokuu!K8+Syyskuu!K8+Lokakuu!K8+Marraskuu!K8+Joulukuu!K8</f>
        <v>0</v>
      </c>
      <c r="C14" s="53">
        <f t="shared" si="0"/>
        <v>0</v>
      </c>
      <c r="D14" s="61" t="e">
        <f t="shared" si="1"/>
        <v>#DIV/0!</v>
      </c>
      <c r="E14" s="57">
        <f>Budjetti!N15</f>
        <v>0</v>
      </c>
    </row>
    <row r="15" spans="1:5" ht="15" thickBot="1" x14ac:dyDescent="0.4">
      <c r="A15" s="29" t="s">
        <v>77</v>
      </c>
      <c r="B15" s="54">
        <f>Tammikuu!L8+Helmikuu!L8+Maaliskuu!L8+Huhtikuu!L8+Toukokuu!L8+Kesäkuu!L8+Heinäkuu!L8+Elokuu!L8+Syyskuu!L8+Lokakuu!L8+Marraskuu!L8+Joulukuu!L8</f>
        <v>0</v>
      </c>
      <c r="C15" s="54">
        <f t="shared" si="0"/>
        <v>0</v>
      </c>
      <c r="D15" s="62" t="e">
        <f t="shared" si="1"/>
        <v>#DIV/0!</v>
      </c>
      <c r="E15" s="58">
        <f>Budjetti!N16</f>
        <v>0</v>
      </c>
    </row>
    <row r="16" spans="1:5" ht="15" thickBot="1" x14ac:dyDescent="0.4">
      <c r="A16" s="18" t="s">
        <v>5</v>
      </c>
      <c r="B16" s="76">
        <f>SUM(B5:B15)</f>
        <v>0</v>
      </c>
      <c r="C16" s="19"/>
      <c r="D16" s="19"/>
      <c r="E16" s="20"/>
    </row>
    <row r="17" spans="1:5" ht="15" thickBot="1" x14ac:dyDescent="0.4">
      <c r="A17" s="2"/>
    </row>
    <row r="18" spans="1:5" ht="19" thickBot="1" x14ac:dyDescent="0.5">
      <c r="A18" s="24" t="s">
        <v>79</v>
      </c>
      <c r="B18" s="25" t="s">
        <v>9</v>
      </c>
      <c r="C18" s="25" t="s">
        <v>106</v>
      </c>
      <c r="D18" s="25" t="s">
        <v>107</v>
      </c>
      <c r="E18" s="26" t="s">
        <v>105</v>
      </c>
    </row>
    <row r="19" spans="1:5" x14ac:dyDescent="0.35">
      <c r="A19" s="30" t="s">
        <v>72</v>
      </c>
      <c r="B19" s="55">
        <f>Tammikuu!B43+Helmikuu!B43+Maaliskuu!B43+Huhtikuu!B43+Toukokuu!B43+Kesäkuu!B43+Heinäkuu!B43+Elokuu!B43+Syyskuu!B43+Lokakuu!B43+Marraskuu!B43+Joulukuu!B43</f>
        <v>0</v>
      </c>
      <c r="C19" s="55">
        <f>B19/12</f>
        <v>0</v>
      </c>
      <c r="D19" s="63" t="e">
        <f t="shared" ref="D19:D35" si="2">B19/$B$36</f>
        <v>#DIV/0!</v>
      </c>
      <c r="E19" s="59">
        <f>Budjetti!N20</f>
        <v>0</v>
      </c>
    </row>
    <row r="20" spans="1:5" x14ac:dyDescent="0.35">
      <c r="A20" s="28" t="s">
        <v>73</v>
      </c>
      <c r="B20" s="53">
        <f>Tammikuu!C43+Helmikuu!C43+Maaliskuu!C43+Huhtikuu!C43+Toukokuu!C43+Kesäkuu!C43+Heinäkuu!C43+Elokuu!C43+Syyskuu!C43+Lokakuu!C43+Marraskuu!C43+Joulukuu!C43</f>
        <v>0</v>
      </c>
      <c r="C20" s="53">
        <f t="shared" ref="C20:C35" si="3">B20/12</f>
        <v>0</v>
      </c>
      <c r="D20" s="61" t="e">
        <f t="shared" si="2"/>
        <v>#DIV/0!</v>
      </c>
      <c r="E20" s="57">
        <f>Budjetti!N21</f>
        <v>0</v>
      </c>
    </row>
    <row r="21" spans="1:5" x14ac:dyDescent="0.35">
      <c r="A21" s="28" t="s">
        <v>44</v>
      </c>
      <c r="B21" s="53">
        <f>Tammikuu!D43+Helmikuu!D43+Maaliskuu!D43+Huhtikuu!D43+Toukokuu!D43+Kesäkuu!D43+Heinäkuu!D43+Elokuu!D43+Syyskuu!D43+Lokakuu!D43+Marraskuu!D43+Joulukuu!D43</f>
        <v>0</v>
      </c>
      <c r="C21" s="53">
        <f t="shared" si="3"/>
        <v>0</v>
      </c>
      <c r="D21" s="61" t="e">
        <f t="shared" si="2"/>
        <v>#DIV/0!</v>
      </c>
      <c r="E21" s="57">
        <f>Budjetti!N22</f>
        <v>0</v>
      </c>
    </row>
    <row r="22" spans="1:5" x14ac:dyDescent="0.35">
      <c r="A22" s="28" t="s">
        <v>45</v>
      </c>
      <c r="B22" s="53">
        <f>Tammikuu!E43+Helmikuu!E43+Maaliskuu!E43+Huhtikuu!E43+Toukokuu!E43+Kesäkuu!E43+Heinäkuu!E43+Elokuu!E43+Syyskuu!E43+Lokakuu!E43+Marraskuu!E43+Joulukuu!E43</f>
        <v>0</v>
      </c>
      <c r="C22" s="53">
        <f t="shared" si="3"/>
        <v>0</v>
      </c>
      <c r="D22" s="61" t="e">
        <f t="shared" si="2"/>
        <v>#DIV/0!</v>
      </c>
      <c r="E22" s="57">
        <f>Budjetti!N27</f>
        <v>0</v>
      </c>
    </row>
    <row r="23" spans="1:5" x14ac:dyDescent="0.35">
      <c r="A23" s="28" t="s">
        <v>74</v>
      </c>
      <c r="B23" s="53">
        <f>Tammikuu!F43+Helmikuu!F43+Maaliskuu!F43+Huhtikuu!F43+Toukokuu!F43+Kesäkuu!F43+Heinäkuu!F43+Elokuu!F43+Syyskuu!F43+Lokakuu!F43+Marraskuu!F43+Joulukuu!F43</f>
        <v>0</v>
      </c>
      <c r="C23" s="53">
        <f t="shared" si="3"/>
        <v>0</v>
      </c>
      <c r="D23" s="61" t="e">
        <f t="shared" si="2"/>
        <v>#DIV/0!</v>
      </c>
      <c r="E23" s="57">
        <f>Budjetti!N28</f>
        <v>0</v>
      </c>
    </row>
    <row r="24" spans="1:5" x14ac:dyDescent="0.35">
      <c r="A24" s="28" t="s">
        <v>46</v>
      </c>
      <c r="B24" s="53">
        <f>Tammikuu!G43+Helmikuu!G43+Maaliskuu!G43+Huhtikuu!G43+Toukokuu!G43+Kesäkuu!G43+Heinäkuu!G43+Elokuu!G43+Syyskuu!G43+Lokakuu!G43+Marraskuu!G43+Joulukuu!G43</f>
        <v>0</v>
      </c>
      <c r="C24" s="53">
        <f t="shared" si="3"/>
        <v>0</v>
      </c>
      <c r="D24" s="61" t="e">
        <f t="shared" si="2"/>
        <v>#DIV/0!</v>
      </c>
      <c r="E24" s="57">
        <f>Budjetti!N29</f>
        <v>0</v>
      </c>
    </row>
    <row r="25" spans="1:5" x14ac:dyDescent="0.35">
      <c r="A25" s="28" t="s">
        <v>82</v>
      </c>
      <c r="B25" s="53">
        <f>Tammikuu!H43+Helmikuu!H43+Maaliskuu!H43+Huhtikuu!H43+Toukokuu!H43+Kesäkuu!H43+Heinäkuu!H43+Elokuu!H43+Syyskuu!H43+Lokakuu!H43+Marraskuu!H43+Joulukuu!H43</f>
        <v>0</v>
      </c>
      <c r="C25" s="53">
        <f t="shared" si="3"/>
        <v>0</v>
      </c>
      <c r="D25" s="61" t="e">
        <f t="shared" si="2"/>
        <v>#DIV/0!</v>
      </c>
      <c r="E25" s="57">
        <f>Budjetti!N33</f>
        <v>0</v>
      </c>
    </row>
    <row r="26" spans="1:5" x14ac:dyDescent="0.35">
      <c r="A26" s="28" t="s">
        <v>47</v>
      </c>
      <c r="B26" s="53">
        <f>Tammikuu!I43+Helmikuu!I43+Maaliskuu!I43+Huhtikuu!I43+Toukokuu!I43+Kesäkuu!I43+Heinäkuu!I43+Elokuu!I43+Syyskuu!I43+Lokakuu!I43+Marraskuu!I43+Joulukuu!I43</f>
        <v>0</v>
      </c>
      <c r="C26" s="53">
        <f t="shared" si="3"/>
        <v>0</v>
      </c>
      <c r="D26" s="61" t="e">
        <f t="shared" si="2"/>
        <v>#DIV/0!</v>
      </c>
      <c r="E26" s="57">
        <f>Budjetti!N34</f>
        <v>0</v>
      </c>
    </row>
    <row r="27" spans="1:5" x14ac:dyDescent="0.35">
      <c r="A27" s="28" t="s">
        <v>48</v>
      </c>
      <c r="B27" s="53">
        <f>Tammikuu!J43+Helmikuu!J43+Maaliskuu!J43+Huhtikuu!J43+Toukokuu!J43+Kesäkuu!J43+Heinäkuu!J43+Elokuu!J43+Syyskuu!J43+Lokakuu!J43+Marraskuu!J43+Joulukuu!J43</f>
        <v>0</v>
      </c>
      <c r="C27" s="53">
        <f t="shared" si="3"/>
        <v>0</v>
      </c>
      <c r="D27" s="61" t="e">
        <f t="shared" si="2"/>
        <v>#DIV/0!</v>
      </c>
      <c r="E27" s="57">
        <f>Budjetti!N35</f>
        <v>0</v>
      </c>
    </row>
    <row r="28" spans="1:5" x14ac:dyDescent="0.35">
      <c r="A28" s="28" t="s">
        <v>49</v>
      </c>
      <c r="B28" s="53">
        <f>Tammikuu!K43+Helmikuu!K43+Maaliskuu!K43+Huhtikuu!K43+Toukokuu!K43+Kesäkuu!K43+Heinäkuu!K43+Elokuu!K43+Syyskuu!K43+Lokakuu!K43+Marraskuu!K43+Joulukuu!K43</f>
        <v>0</v>
      </c>
      <c r="C28" s="53">
        <f t="shared" si="3"/>
        <v>0</v>
      </c>
      <c r="D28" s="61" t="e">
        <f t="shared" si="2"/>
        <v>#DIV/0!</v>
      </c>
      <c r="E28" s="57">
        <f>Budjetti!N36</f>
        <v>0</v>
      </c>
    </row>
    <row r="29" spans="1:5" x14ac:dyDescent="0.35">
      <c r="A29" s="28" t="s">
        <v>50</v>
      </c>
      <c r="B29" s="53">
        <f>Tammikuu!L43+Helmikuu!L43+Maaliskuu!L43+Huhtikuu!L43+Toukokuu!L43+Kesäkuu!L43+Heinäkuu!L43+Elokuu!L43+Syyskuu!L43+Lokakuu!L43+Marraskuu!L43+Joulukuu!L43</f>
        <v>0</v>
      </c>
      <c r="C29" s="53">
        <f t="shared" si="3"/>
        <v>0</v>
      </c>
      <c r="D29" s="61" t="e">
        <f t="shared" si="2"/>
        <v>#DIV/0!</v>
      </c>
      <c r="E29" s="57">
        <f>Budjetti!N37</f>
        <v>0</v>
      </c>
    </row>
    <row r="30" spans="1:5" x14ac:dyDescent="0.35">
      <c r="A30" s="28" t="s">
        <v>78</v>
      </c>
      <c r="B30" s="53">
        <f>Tammikuu!M43+Helmikuu!M43+Maaliskuu!M43+Huhtikuu!M43+Toukokuu!M43+Kesäkuu!M43+Heinäkuu!M43+Elokuu!M43+Syyskuu!M43+Lokakuu!M43+Marraskuu!M43+Joulukuu!M43</f>
        <v>0</v>
      </c>
      <c r="C30" s="53">
        <f t="shared" si="3"/>
        <v>0</v>
      </c>
      <c r="D30" s="61" t="e">
        <f t="shared" si="2"/>
        <v>#DIV/0!</v>
      </c>
      <c r="E30" s="57">
        <f>Budjetti!N38</f>
        <v>0</v>
      </c>
    </row>
    <row r="31" spans="1:5" x14ac:dyDescent="0.35">
      <c r="A31" s="28" t="s">
        <v>51</v>
      </c>
      <c r="B31" s="53">
        <f>Tammikuu!N43+Helmikuu!N43+Maaliskuu!N43+Huhtikuu!N43+Toukokuu!N43+Kesäkuu!N43+Heinäkuu!N43+Elokuu!N43+Syyskuu!N43+Lokakuu!N43+Marraskuu!N43+Joulukuu!N43</f>
        <v>0</v>
      </c>
      <c r="C31" s="53">
        <f t="shared" si="3"/>
        <v>0</v>
      </c>
      <c r="D31" s="61" t="e">
        <f t="shared" si="2"/>
        <v>#DIV/0!</v>
      </c>
      <c r="E31" s="57">
        <f>Budjetti!N39</f>
        <v>0</v>
      </c>
    </row>
    <row r="32" spans="1:5" x14ac:dyDescent="0.35">
      <c r="A32" s="28" t="s">
        <v>52</v>
      </c>
      <c r="B32" s="53">
        <f>Tammikuu!O43+Helmikuu!O43+Maaliskuu!O43+Huhtikuu!O43+Toukokuu!O43+Kesäkuu!O43+Heinäkuu!O43+Elokuu!O43+Syyskuu!O43+Lokakuu!O43+Marraskuu!O43+Joulukuu!O43</f>
        <v>0</v>
      </c>
      <c r="C32" s="53">
        <f t="shared" si="3"/>
        <v>0</v>
      </c>
      <c r="D32" s="61" t="e">
        <f t="shared" si="2"/>
        <v>#DIV/0!</v>
      </c>
      <c r="E32" s="57">
        <f>Budjetti!N40</f>
        <v>0</v>
      </c>
    </row>
    <row r="33" spans="1:5" x14ac:dyDescent="0.35">
      <c r="A33" s="28" t="s">
        <v>109</v>
      </c>
      <c r="B33" s="53">
        <f>Tammikuu!P43+Helmikuu!P43+Maaliskuu!P43+Huhtikuu!P43+Toukokuu!P43+Kesäkuu!P43+Heinäkuu!P43+Elokuu!P43+Syyskuu!P43+Lokakuu!P43+Marraskuu!P43+Joulukuu!P43</f>
        <v>0</v>
      </c>
      <c r="C33" s="53">
        <f t="shared" si="3"/>
        <v>0</v>
      </c>
      <c r="D33" s="61" t="e">
        <f t="shared" si="2"/>
        <v>#DIV/0!</v>
      </c>
      <c r="E33" s="57">
        <f>Budjetti!N41</f>
        <v>0</v>
      </c>
    </row>
    <row r="34" spans="1:5" x14ac:dyDescent="0.35">
      <c r="A34" s="28" t="s">
        <v>110</v>
      </c>
      <c r="B34" s="53">
        <f>Tammikuu!Q43+Helmikuu!Q43+Maaliskuu!Q43+Huhtikuu!Q43+Toukokuu!Q43+Kesäkuu!Q43+Heinäkuu!Q43+Elokuu!Q43+Syyskuu!Q43+Lokakuu!Q43+Marraskuu!Q43+Joulukuu!Q43</f>
        <v>0</v>
      </c>
      <c r="C34" s="53">
        <f t="shared" si="3"/>
        <v>0</v>
      </c>
      <c r="D34" s="61" t="e">
        <f t="shared" si="2"/>
        <v>#DIV/0!</v>
      </c>
      <c r="E34" s="57">
        <f>Budjetti!N42</f>
        <v>0</v>
      </c>
    </row>
    <row r="35" spans="1:5" ht="15" thickBot="1" x14ac:dyDescent="0.4">
      <c r="A35" s="29" t="s">
        <v>111</v>
      </c>
      <c r="B35" s="54">
        <f>Tammikuu!R43+Helmikuu!R43+Maaliskuu!R43+Huhtikuu!R43+Toukokuu!R43+Kesäkuu!R43+Heinäkuu!R43+Elokuu!R43+Syyskuu!R43+Lokakuu!R43+Marraskuu!R43+Joulukuu!R43</f>
        <v>0</v>
      </c>
      <c r="C35" s="54">
        <f t="shared" si="3"/>
        <v>0</v>
      </c>
      <c r="D35" s="62" t="e">
        <f t="shared" si="2"/>
        <v>#DIV/0!</v>
      </c>
      <c r="E35" s="58">
        <f>Budjetti!N43</f>
        <v>0</v>
      </c>
    </row>
    <row r="36" spans="1:5" ht="15" thickBot="1" x14ac:dyDescent="0.4">
      <c r="A36" s="18" t="s">
        <v>80</v>
      </c>
      <c r="B36" s="76">
        <f>SUM(B19:B35)</f>
        <v>0</v>
      </c>
      <c r="C36" s="76"/>
      <c r="D36" s="19"/>
      <c r="E36" s="77"/>
    </row>
    <row r="37" spans="1:5" ht="15" thickBot="1" x14ac:dyDescent="0.4"/>
    <row r="38" spans="1:5" ht="15" thickBot="1" x14ac:dyDescent="0.4">
      <c r="A38" s="18" t="s">
        <v>64</v>
      </c>
      <c r="B38" s="77">
        <f>B16-B36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49"/>
  <sheetViews>
    <sheetView showGridLines="0" showRowColHeaders="0" tabSelected="1" showRuler="0" zoomScale="60" zoomScaleNormal="60" workbookViewId="0">
      <selection activeCell="A11" sqref="A11"/>
    </sheetView>
  </sheetViews>
  <sheetFormatPr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9" thickBot="1" x14ac:dyDescent="0.5">
      <c r="A3" s="3" t="s">
        <v>10</v>
      </c>
      <c r="B3" s="3" t="s">
        <v>6</v>
      </c>
    </row>
    <row r="4" spans="1:20" ht="36.75" customHeight="1" thickBot="1" x14ac:dyDescent="0.55000000000000004">
      <c r="A4" s="34" t="s">
        <v>65</v>
      </c>
      <c r="B4" s="35" t="s">
        <v>0</v>
      </c>
      <c r="C4" s="86" t="s">
        <v>1</v>
      </c>
      <c r="D4" s="86" t="s">
        <v>3</v>
      </c>
      <c r="E4" s="86" t="s">
        <v>113</v>
      </c>
      <c r="F4" s="86" t="s">
        <v>2</v>
      </c>
      <c r="G4" s="35" t="s">
        <v>67</v>
      </c>
      <c r="H4" s="86" t="s">
        <v>68</v>
      </c>
      <c r="I4" s="37" t="s">
        <v>69</v>
      </c>
      <c r="J4" s="87" t="s">
        <v>70</v>
      </c>
      <c r="K4" s="87" t="s">
        <v>71</v>
      </c>
      <c r="L4" s="87" t="s">
        <v>4</v>
      </c>
      <c r="M4" s="88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ht="15" thickBot="1" x14ac:dyDescent="0.4">
      <c r="A8" s="38" t="s">
        <v>9</v>
      </c>
      <c r="B8" s="80">
        <f t="shared" ref="B8" si="1">SUM(B5:B7)</f>
        <v>0</v>
      </c>
      <c r="C8" s="80">
        <f t="shared" ref="C8:L8" si="2">SUM(C5:C7)</f>
        <v>0</v>
      </c>
      <c r="D8" s="80">
        <f t="shared" si="2"/>
        <v>0</v>
      </c>
      <c r="E8" s="80">
        <f t="shared" si="2"/>
        <v>0</v>
      </c>
      <c r="F8" s="80">
        <f t="shared" si="2"/>
        <v>0</v>
      </c>
      <c r="G8" s="80">
        <f t="shared" si="2"/>
        <v>0</v>
      </c>
      <c r="H8" s="80">
        <f t="shared" si="2"/>
        <v>0</v>
      </c>
      <c r="I8" s="80">
        <f t="shared" si="2"/>
        <v>0</v>
      </c>
      <c r="J8" s="80">
        <f t="shared" si="2"/>
        <v>0</v>
      </c>
      <c r="K8" s="80">
        <f t="shared" si="2"/>
        <v>0</v>
      </c>
      <c r="L8" s="80">
        <f t="shared" si="2"/>
        <v>0</v>
      </c>
      <c r="M8" s="81">
        <f>SUM(M5:M7)</f>
        <v>0</v>
      </c>
    </row>
    <row r="10" spans="1:20" ht="21.5" thickBot="1" x14ac:dyDescent="0.55000000000000004">
      <c r="A10" s="22" t="s">
        <v>115</v>
      </c>
    </row>
    <row r="11" spans="1:20" ht="32.25" customHeight="1" thickBot="1" x14ac:dyDescent="0.4">
      <c r="A11" s="45" t="s">
        <v>12</v>
      </c>
      <c r="B11" s="36" t="s">
        <v>72</v>
      </c>
      <c r="C11" s="36" t="s">
        <v>73</v>
      </c>
      <c r="D11" s="36" t="s">
        <v>44</v>
      </c>
      <c r="E11" s="36" t="s">
        <v>45</v>
      </c>
      <c r="F11" s="36" t="s">
        <v>74</v>
      </c>
      <c r="G11" s="36" t="s">
        <v>46</v>
      </c>
      <c r="H11" s="86" t="s">
        <v>82</v>
      </c>
      <c r="I11" s="36" t="s">
        <v>47</v>
      </c>
      <c r="J11" s="36" t="s">
        <v>48</v>
      </c>
      <c r="K11" s="36" t="s">
        <v>49</v>
      </c>
      <c r="L11" s="36" t="s">
        <v>50</v>
      </c>
      <c r="M11" s="36" t="s">
        <v>78</v>
      </c>
      <c r="N11" s="36" t="s">
        <v>51</v>
      </c>
      <c r="O11" s="36" t="s">
        <v>52</v>
      </c>
      <c r="P11" s="36" t="s">
        <v>55</v>
      </c>
      <c r="Q11" s="36" t="s">
        <v>56</v>
      </c>
      <c r="R11" s="36" t="s">
        <v>57</v>
      </c>
      <c r="S11" s="36" t="s">
        <v>53</v>
      </c>
      <c r="T11" s="46" t="s">
        <v>54</v>
      </c>
    </row>
    <row r="12" spans="1:20" x14ac:dyDescent="0.35">
      <c r="A12" s="39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3">SUM(B12:R12)</f>
        <v>0</v>
      </c>
      <c r="T12" s="107"/>
    </row>
    <row r="13" spans="1:20" x14ac:dyDescent="0.35">
      <c r="A13" s="4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3"/>
        <v>0</v>
      </c>
      <c r="T13" s="108"/>
    </row>
    <row r="14" spans="1:20" x14ac:dyDescent="0.35">
      <c r="A14" s="4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3"/>
        <v>0</v>
      </c>
      <c r="T14" s="108"/>
    </row>
    <row r="15" spans="1:20" x14ac:dyDescent="0.35">
      <c r="A15" s="4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3"/>
        <v>0</v>
      </c>
      <c r="T15" s="108"/>
    </row>
    <row r="16" spans="1:20" x14ac:dyDescent="0.35">
      <c r="A16" s="4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3"/>
        <v>0</v>
      </c>
      <c r="T16" s="108"/>
    </row>
    <row r="17" spans="1:20" x14ac:dyDescent="0.35">
      <c r="A17" s="4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3"/>
        <v>0</v>
      </c>
      <c r="T17" s="108"/>
    </row>
    <row r="18" spans="1:20" x14ac:dyDescent="0.35">
      <c r="A18" s="4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3"/>
        <v>0</v>
      </c>
      <c r="T18" s="108"/>
    </row>
    <row r="19" spans="1:20" x14ac:dyDescent="0.35">
      <c r="A19" s="4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3"/>
        <v>0</v>
      </c>
      <c r="T19" s="108"/>
    </row>
    <row r="20" spans="1:20" x14ac:dyDescent="0.35">
      <c r="A20" s="4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3"/>
        <v>0</v>
      </c>
      <c r="T20" s="108"/>
    </row>
    <row r="21" spans="1:20" x14ac:dyDescent="0.35">
      <c r="A21" s="4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3"/>
        <v>0</v>
      </c>
      <c r="T21" s="108"/>
    </row>
    <row r="22" spans="1:20" x14ac:dyDescent="0.35">
      <c r="A22" s="4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3"/>
        <v>0</v>
      </c>
      <c r="T22" s="108"/>
    </row>
    <row r="23" spans="1:20" x14ac:dyDescent="0.35">
      <c r="A23" s="4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3"/>
        <v>0</v>
      </c>
      <c r="T23" s="108"/>
    </row>
    <row r="24" spans="1:20" x14ac:dyDescent="0.35">
      <c r="A24" s="4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3"/>
        <v>0</v>
      </c>
      <c r="T24" s="108"/>
    </row>
    <row r="25" spans="1:20" x14ac:dyDescent="0.35">
      <c r="A25" s="4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3"/>
        <v>0</v>
      </c>
      <c r="T25" s="108"/>
    </row>
    <row r="26" spans="1:20" x14ac:dyDescent="0.35">
      <c r="A26" s="4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3"/>
        <v>0</v>
      </c>
      <c r="T26" s="108"/>
    </row>
    <row r="27" spans="1:20" x14ac:dyDescent="0.35">
      <c r="A27" s="4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3"/>
        <v>0</v>
      </c>
      <c r="T27" s="108"/>
    </row>
    <row r="28" spans="1:20" x14ac:dyDescent="0.35">
      <c r="A28" s="4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3"/>
        <v>0</v>
      </c>
      <c r="T28" s="108"/>
    </row>
    <row r="29" spans="1:20" x14ac:dyDescent="0.35">
      <c r="A29" s="4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3"/>
        <v>0</v>
      </c>
      <c r="T29" s="108"/>
    </row>
    <row r="30" spans="1:20" x14ac:dyDescent="0.35">
      <c r="A30" s="4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3"/>
        <v>0</v>
      </c>
      <c r="T30" s="108"/>
    </row>
    <row r="31" spans="1:20" x14ac:dyDescent="0.35">
      <c r="A31" s="4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3"/>
        <v>0</v>
      </c>
      <c r="T31" s="108"/>
    </row>
    <row r="32" spans="1:20" x14ac:dyDescent="0.35">
      <c r="A32" s="4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3"/>
        <v>0</v>
      </c>
      <c r="T32" s="108"/>
    </row>
    <row r="33" spans="1:20" x14ac:dyDescent="0.35">
      <c r="A33" s="4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3"/>
        <v>0</v>
      </c>
      <c r="T33" s="108"/>
    </row>
    <row r="34" spans="1:20" x14ac:dyDescent="0.35">
      <c r="A34" s="4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3"/>
        <v>0</v>
      </c>
      <c r="T34" s="108"/>
    </row>
    <row r="35" spans="1:20" x14ac:dyDescent="0.35">
      <c r="A35" s="4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3"/>
        <v>0</v>
      </c>
      <c r="T35" s="108"/>
    </row>
    <row r="36" spans="1:20" x14ac:dyDescent="0.35">
      <c r="A36" s="4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3"/>
        <v>0</v>
      </c>
      <c r="T36" s="108"/>
    </row>
    <row r="37" spans="1:20" x14ac:dyDescent="0.35">
      <c r="A37" s="4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3"/>
        <v>0</v>
      </c>
      <c r="T37" s="108"/>
    </row>
    <row r="38" spans="1:20" x14ac:dyDescent="0.35">
      <c r="A38" s="4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3"/>
        <v>0</v>
      </c>
      <c r="T38" s="108"/>
    </row>
    <row r="39" spans="1:20" x14ac:dyDescent="0.35">
      <c r="A39" s="4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3"/>
        <v>0</v>
      </c>
      <c r="T39" s="108"/>
    </row>
    <row r="40" spans="1:20" x14ac:dyDescent="0.35">
      <c r="A40" s="4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3"/>
        <v>0</v>
      </c>
      <c r="T40" s="108"/>
    </row>
    <row r="41" spans="1:20" x14ac:dyDescent="0.35">
      <c r="A41" s="4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3"/>
        <v>0</v>
      </c>
      <c r="T41" s="108"/>
    </row>
    <row r="42" spans="1:20" ht="15" thickBot="1" x14ac:dyDescent="0.4">
      <c r="A42" s="4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3"/>
        <v>0</v>
      </c>
      <c r="T42" s="108"/>
    </row>
    <row r="43" spans="1:20" x14ac:dyDescent="0.35">
      <c r="A43" s="43" t="s">
        <v>9</v>
      </c>
      <c r="B43" s="83">
        <f>SUM(B12:B42)</f>
        <v>0</v>
      </c>
      <c r="C43" s="83">
        <f t="shared" ref="C43:R43" si="4">SUM(C12:C42)</f>
        <v>0</v>
      </c>
      <c r="D43" s="83">
        <f t="shared" si="4"/>
        <v>0</v>
      </c>
      <c r="E43" s="83">
        <f t="shared" si="4"/>
        <v>0</v>
      </c>
      <c r="F43" s="83">
        <f>SUM(F12:F42)</f>
        <v>0</v>
      </c>
      <c r="G43" s="83">
        <f t="shared" si="4"/>
        <v>0</v>
      </c>
      <c r="H43" s="83">
        <f t="shared" si="4"/>
        <v>0</v>
      </c>
      <c r="I43" s="83">
        <f t="shared" si="4"/>
        <v>0</v>
      </c>
      <c r="J43" s="83">
        <f t="shared" si="4"/>
        <v>0</v>
      </c>
      <c r="K43" s="83">
        <f t="shared" si="4"/>
        <v>0</v>
      </c>
      <c r="L43" s="83">
        <f t="shared" si="4"/>
        <v>0</v>
      </c>
      <c r="M43" s="83">
        <f t="shared" si="4"/>
        <v>0</v>
      </c>
      <c r="N43" s="83">
        <f t="shared" si="4"/>
        <v>0</v>
      </c>
      <c r="O43" s="83">
        <f t="shared" si="4"/>
        <v>0</v>
      </c>
      <c r="P43" s="83">
        <f t="shared" si="4"/>
        <v>0</v>
      </c>
      <c r="Q43" s="83">
        <f t="shared" si="4"/>
        <v>0</v>
      </c>
      <c r="R43" s="83">
        <f t="shared" si="4"/>
        <v>0</v>
      </c>
      <c r="S43" s="83">
        <f t="shared" si="3"/>
        <v>0</v>
      </c>
      <c r="T43" s="44"/>
    </row>
    <row r="44" spans="1:20" ht="15" thickBot="1" x14ac:dyDescent="0.4">
      <c r="A44" s="41" t="s">
        <v>63</v>
      </c>
      <c r="B44" s="78">
        <f>SUM(B12:B42)/31</f>
        <v>0</v>
      </c>
      <c r="C44" s="78">
        <f t="shared" ref="C44:R44" si="5">SUM(C12:C42)/31</f>
        <v>0</v>
      </c>
      <c r="D44" s="78">
        <f>SUM(D12:D42)/31</f>
        <v>0</v>
      </c>
      <c r="E44" s="78">
        <f t="shared" si="5"/>
        <v>0</v>
      </c>
      <c r="F44" s="78">
        <f t="shared" si="5"/>
        <v>0</v>
      </c>
      <c r="G44" s="78">
        <f t="shared" si="5"/>
        <v>0</v>
      </c>
      <c r="H44" s="78">
        <f t="shared" si="5"/>
        <v>0</v>
      </c>
      <c r="I44" s="78">
        <f t="shared" si="5"/>
        <v>0</v>
      </c>
      <c r="J44" s="78">
        <f t="shared" si="5"/>
        <v>0</v>
      </c>
      <c r="K44" s="78">
        <f t="shared" si="5"/>
        <v>0</v>
      </c>
      <c r="L44" s="78">
        <f t="shared" si="5"/>
        <v>0</v>
      </c>
      <c r="M44" s="78">
        <f t="shared" si="5"/>
        <v>0</v>
      </c>
      <c r="N44" s="78">
        <f t="shared" si="5"/>
        <v>0</v>
      </c>
      <c r="O44" s="78">
        <f t="shared" si="5"/>
        <v>0</v>
      </c>
      <c r="P44" s="78">
        <f t="shared" si="5"/>
        <v>0</v>
      </c>
      <c r="Q44" s="78">
        <f t="shared" si="5"/>
        <v>0</v>
      </c>
      <c r="R44" s="78">
        <f t="shared" si="5"/>
        <v>0</v>
      </c>
      <c r="S44" s="78">
        <f>SUM(S12:S42)/31</f>
        <v>0</v>
      </c>
      <c r="T44" s="42"/>
    </row>
    <row r="45" spans="1:20" ht="15" thickBot="1" x14ac:dyDescent="0.4">
      <c r="A45" s="1"/>
    </row>
    <row r="46" spans="1:20" ht="21.5" thickBot="1" x14ac:dyDescent="0.55000000000000004">
      <c r="A46" s="34" t="s">
        <v>58</v>
      </c>
      <c r="B46" s="49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38" orientation="landscape" r:id="rId1"/>
  <ignoredErrors>
    <ignoredError sqref="B49" calculatedColumn="1"/>
  </ignoredErrors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9"/>
  <sheetViews>
    <sheetView showGridLines="0" showRowColHeaders="0" showRuler="0" zoomScale="60" zoomScaleNormal="60" workbookViewId="0"/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ht="15" thickBot="1" x14ac:dyDescent="0.4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ht="15" hidden="1" thickBot="1" x14ac:dyDescent="0.4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hidden="1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SUM(B12:B42)/28</f>
        <v>0</v>
      </c>
      <c r="C44" s="98">
        <f t="shared" ref="C44:S44" si="4">SUM(C12:C42)/28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T49"/>
  <sheetViews>
    <sheetView showGridLines="0" showRowColHeaders="0" showRuler="0" zoomScale="60" zoomScaleNormal="60" workbookViewId="0"/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x14ac:dyDescent="0.35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SUM(B12:B42)/31</f>
        <v>0</v>
      </c>
      <c r="C44" s="98">
        <f t="shared" ref="C44:S44" si="4">SUM(C12:C42)/31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T49"/>
  <sheetViews>
    <sheetView showGridLines="0" showRowColHeaders="0" zoomScale="60" zoomScaleNormal="60" workbookViewId="0"/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ht="15" thickBot="1" x14ac:dyDescent="0.4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hidden="1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SUM(B12:B42)/30</f>
        <v>0</v>
      </c>
      <c r="C44" s="98">
        <f t="shared" ref="C44:S44" si="4">SUM(C12:C42)/30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49"/>
  <sheetViews>
    <sheetView showGridLines="0" showRowColHeaders="0" zoomScale="60" zoomScaleNormal="60" workbookViewId="0"/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x14ac:dyDescent="0.35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>SUM(D12:D42)</f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SUM(B12:B42)/31</f>
        <v>0</v>
      </c>
      <c r="C44" s="98">
        <f t="shared" ref="C44:S44" si="4">SUM(C12:C42)/31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T49"/>
  <sheetViews>
    <sheetView showGridLines="0" showRowColHeaders="0" zoomScale="60" zoomScaleNormal="60" workbookViewId="0"/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ht="15" thickBot="1" x14ac:dyDescent="0.4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hidden="1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SUM(B12:B42)/30</f>
        <v>0</v>
      </c>
      <c r="C44" s="98">
        <f t="shared" ref="C44:S44" si="4">SUM(C12:C42)/30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T49"/>
  <sheetViews>
    <sheetView showGridLines="0" showRowColHeaders="0" zoomScale="60" zoomScaleNormal="60" workbookViewId="0"/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x14ac:dyDescent="0.35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SUM(B12:B42)/31</f>
        <v>0</v>
      </c>
      <c r="C44" s="98">
        <f t="shared" ref="C44:S44" si="4">SUM(C12:C42)/31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T49"/>
  <sheetViews>
    <sheetView showGridLines="0" showRowColHeaders="0" zoomScale="60" zoomScaleNormal="60" workbookViewId="0">
      <selection activeCell="AA17" sqref="AA17"/>
    </sheetView>
  </sheetViews>
  <sheetFormatPr defaultColWidth="9.1796875" defaultRowHeight="14.5" x14ac:dyDescent="0.35"/>
  <cols>
    <col min="1" max="1" width="19.54296875" customWidth="1"/>
    <col min="2" max="2" width="23.1796875" bestFit="1" customWidth="1"/>
    <col min="3" max="3" width="22.81640625" bestFit="1" customWidth="1"/>
    <col min="4" max="4" width="17.453125" bestFit="1" customWidth="1"/>
    <col min="5" max="5" width="20.54296875" bestFit="1" customWidth="1"/>
    <col min="6" max="6" width="20.453125" bestFit="1" customWidth="1"/>
    <col min="7" max="7" width="18.54296875" bestFit="1" customWidth="1"/>
    <col min="8" max="8" width="25.7265625" customWidth="1"/>
    <col min="9" max="9" width="17.453125" bestFit="1" customWidth="1"/>
    <col min="10" max="10" width="20.54296875" bestFit="1" customWidth="1"/>
    <col min="11" max="11" width="26.54296875" bestFit="1" customWidth="1"/>
    <col min="12" max="12" width="21.54296875" bestFit="1" customWidth="1"/>
    <col min="13" max="13" width="13.54296875" bestFit="1" customWidth="1"/>
    <col min="14" max="14" width="14.453125" bestFit="1" customWidth="1"/>
    <col min="15" max="17" width="11" customWidth="1"/>
    <col min="18" max="18" width="18" bestFit="1" customWidth="1"/>
    <col min="19" max="19" width="11" customWidth="1"/>
    <col min="20" max="20" width="11.54296875" customWidth="1"/>
  </cols>
  <sheetData>
    <row r="2" spans="1:20" ht="28.5" x14ac:dyDescent="0.65">
      <c r="A2" s="5" t="s">
        <v>11</v>
      </c>
    </row>
    <row r="3" spans="1:20" ht="18.5" x14ac:dyDescent="0.45">
      <c r="A3" s="3" t="s">
        <v>10</v>
      </c>
      <c r="B3" s="3" t="s">
        <v>6</v>
      </c>
    </row>
    <row r="4" spans="1:20" ht="38.25" customHeight="1" thickBot="1" x14ac:dyDescent="0.55000000000000004">
      <c r="A4" s="89" t="s">
        <v>65</v>
      </c>
      <c r="B4" s="100" t="s">
        <v>0</v>
      </c>
      <c r="C4" s="95" t="s">
        <v>1</v>
      </c>
      <c r="D4" s="95" t="s">
        <v>3</v>
      </c>
      <c r="E4" s="95" t="s">
        <v>75</v>
      </c>
      <c r="F4" s="95" t="s">
        <v>2</v>
      </c>
      <c r="G4" s="100" t="s">
        <v>67</v>
      </c>
      <c r="H4" s="95" t="s">
        <v>68</v>
      </c>
      <c r="I4" s="101" t="s">
        <v>69</v>
      </c>
      <c r="J4" s="102" t="s">
        <v>70</v>
      </c>
      <c r="K4" s="102" t="s">
        <v>71</v>
      </c>
      <c r="L4" s="102" t="s">
        <v>4</v>
      </c>
      <c r="M4" s="103" t="s">
        <v>9</v>
      </c>
    </row>
    <row r="5" spans="1:20" x14ac:dyDescent="0.35">
      <c r="A5" s="31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>
        <f>SUM(B5:L5)</f>
        <v>0</v>
      </c>
    </row>
    <row r="6" spans="1:20" x14ac:dyDescent="0.35">
      <c r="A6" s="31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f t="shared" ref="M6:M7" si="0">SUM(B6:L6)</f>
        <v>0</v>
      </c>
    </row>
    <row r="7" spans="1:20" ht="15" thickBot="1" x14ac:dyDescent="0.4">
      <c r="A7" s="31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>
        <f t="shared" si="0"/>
        <v>0</v>
      </c>
    </row>
    <row r="8" spans="1:20" x14ac:dyDescent="0.35">
      <c r="A8" s="104" t="s">
        <v>9</v>
      </c>
      <c r="B8" s="83">
        <f>SUM(B5:B7)</f>
        <v>0</v>
      </c>
      <c r="C8" s="83">
        <f t="shared" ref="C8:M8" si="1">SUM(C5:C7)</f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83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105">
        <f t="shared" si="1"/>
        <v>0</v>
      </c>
    </row>
    <row r="10" spans="1:20" ht="21" x14ac:dyDescent="0.5">
      <c r="A10" s="22" t="s">
        <v>66</v>
      </c>
    </row>
    <row r="11" spans="1:20" ht="29.5" thickBot="1" x14ac:dyDescent="0.4">
      <c r="A11" s="93" t="s">
        <v>12</v>
      </c>
      <c r="B11" s="94" t="s">
        <v>72</v>
      </c>
      <c r="C11" s="94" t="s">
        <v>73</v>
      </c>
      <c r="D11" s="94" t="s">
        <v>44</v>
      </c>
      <c r="E11" s="94" t="s">
        <v>45</v>
      </c>
      <c r="F11" s="94" t="s">
        <v>74</v>
      </c>
      <c r="G11" s="94" t="s">
        <v>46</v>
      </c>
      <c r="H11" s="95" t="s">
        <v>82</v>
      </c>
      <c r="I11" s="94" t="s">
        <v>47</v>
      </c>
      <c r="J11" s="94" t="s">
        <v>48</v>
      </c>
      <c r="K11" s="94" t="s">
        <v>49</v>
      </c>
      <c r="L11" s="94" t="s">
        <v>50</v>
      </c>
      <c r="M11" s="94" t="s">
        <v>78</v>
      </c>
      <c r="N11" s="94" t="s">
        <v>51</v>
      </c>
      <c r="O11" s="94" t="s">
        <v>52</v>
      </c>
      <c r="P11" s="94" t="s">
        <v>55</v>
      </c>
      <c r="Q11" s="94" t="s">
        <v>56</v>
      </c>
      <c r="R11" s="94" t="s">
        <v>57</v>
      </c>
      <c r="S11" s="94" t="s">
        <v>53</v>
      </c>
      <c r="T11" s="96" t="s">
        <v>54</v>
      </c>
    </row>
    <row r="12" spans="1:20" x14ac:dyDescent="0.35">
      <c r="A12" s="90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>
        <f t="shared" ref="S12:S43" si="2">SUM(B12:R12)</f>
        <v>0</v>
      </c>
      <c r="T12" s="33"/>
    </row>
    <row r="13" spans="1:20" x14ac:dyDescent="0.35">
      <c r="A13" s="50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 t="shared" si="2"/>
        <v>0</v>
      </c>
    </row>
    <row r="14" spans="1:20" x14ac:dyDescent="0.35">
      <c r="A14" s="50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 t="shared" si="2"/>
        <v>0</v>
      </c>
    </row>
    <row r="15" spans="1:20" x14ac:dyDescent="0.35">
      <c r="A15" s="50" t="s">
        <v>16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si="2"/>
        <v>0</v>
      </c>
    </row>
    <row r="16" spans="1:20" x14ac:dyDescent="0.35">
      <c r="A16" s="50" t="s">
        <v>17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f t="shared" si="2"/>
        <v>0</v>
      </c>
    </row>
    <row r="17" spans="1:19" x14ac:dyDescent="0.35">
      <c r="A17" s="50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2"/>
        <v>0</v>
      </c>
    </row>
    <row r="18" spans="1:19" x14ac:dyDescent="0.35">
      <c r="A18" s="50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si="2"/>
        <v>0</v>
      </c>
    </row>
    <row r="19" spans="1:19" x14ac:dyDescent="0.35">
      <c r="A19" s="50" t="s">
        <v>20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2"/>
        <v>0</v>
      </c>
    </row>
    <row r="20" spans="1:19" x14ac:dyDescent="0.35">
      <c r="A20" s="50" t="s">
        <v>21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2"/>
        <v>0</v>
      </c>
    </row>
    <row r="21" spans="1:19" x14ac:dyDescent="0.35">
      <c r="A21" s="50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2"/>
        <v>0</v>
      </c>
    </row>
    <row r="22" spans="1:19" x14ac:dyDescent="0.35">
      <c r="A22" s="50" t="s">
        <v>23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2"/>
        <v>0</v>
      </c>
    </row>
    <row r="23" spans="1:19" x14ac:dyDescent="0.35">
      <c r="A23" s="50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2"/>
        <v>0</v>
      </c>
    </row>
    <row r="24" spans="1:19" x14ac:dyDescent="0.35">
      <c r="A24" s="50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2"/>
        <v>0</v>
      </c>
    </row>
    <row r="25" spans="1:19" x14ac:dyDescent="0.35">
      <c r="A25" s="50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2"/>
        <v>0</v>
      </c>
    </row>
    <row r="26" spans="1:19" x14ac:dyDescent="0.35">
      <c r="A26" s="50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2"/>
        <v>0</v>
      </c>
    </row>
    <row r="27" spans="1:19" x14ac:dyDescent="0.35">
      <c r="A27" s="50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2"/>
        <v>0</v>
      </c>
    </row>
    <row r="28" spans="1:19" x14ac:dyDescent="0.35">
      <c r="A28" s="50" t="s">
        <v>29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2"/>
        <v>0</v>
      </c>
    </row>
    <row r="29" spans="1:19" x14ac:dyDescent="0.35">
      <c r="A29" s="50" t="s">
        <v>30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2"/>
        <v>0</v>
      </c>
    </row>
    <row r="30" spans="1:19" x14ac:dyDescent="0.35">
      <c r="A30" s="50" t="s">
        <v>31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2"/>
        <v>0</v>
      </c>
    </row>
    <row r="31" spans="1:19" x14ac:dyDescent="0.35">
      <c r="A31" s="50" t="s">
        <v>32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2"/>
        <v>0</v>
      </c>
    </row>
    <row r="32" spans="1:19" x14ac:dyDescent="0.35">
      <c r="A32" s="50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2"/>
        <v>0</v>
      </c>
    </row>
    <row r="33" spans="1:20" x14ac:dyDescent="0.35">
      <c r="A33" s="50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2"/>
        <v>0</v>
      </c>
    </row>
    <row r="34" spans="1:20" x14ac:dyDescent="0.35">
      <c r="A34" s="50" t="s">
        <v>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2"/>
        <v>0</v>
      </c>
    </row>
    <row r="35" spans="1:20" x14ac:dyDescent="0.35">
      <c r="A35" s="5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2"/>
        <v>0</v>
      </c>
    </row>
    <row r="36" spans="1:20" x14ac:dyDescent="0.35">
      <c r="A36" s="50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2"/>
        <v>0</v>
      </c>
    </row>
    <row r="37" spans="1:20" x14ac:dyDescent="0.35">
      <c r="A37" s="50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2"/>
        <v>0</v>
      </c>
    </row>
    <row r="38" spans="1:20" x14ac:dyDescent="0.35">
      <c r="A38" s="50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2"/>
        <v>0</v>
      </c>
    </row>
    <row r="39" spans="1:20" x14ac:dyDescent="0.35">
      <c r="A39" s="50" t="s">
        <v>40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2"/>
        <v>0</v>
      </c>
    </row>
    <row r="40" spans="1:20" x14ac:dyDescent="0.35">
      <c r="A40" s="50" t="s">
        <v>41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2"/>
        <v>0</v>
      </c>
    </row>
    <row r="41" spans="1:20" x14ac:dyDescent="0.35">
      <c r="A41" s="50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2"/>
        <v>0</v>
      </c>
    </row>
    <row r="42" spans="1:20" ht="15" thickBot="1" x14ac:dyDescent="0.4">
      <c r="A42" s="50" t="s">
        <v>43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 t="shared" si="2"/>
        <v>0</v>
      </c>
    </row>
    <row r="43" spans="1:20" x14ac:dyDescent="0.35">
      <c r="A43" s="91" t="s">
        <v>9</v>
      </c>
      <c r="B43" s="83">
        <f>SUM(B12:B42)</f>
        <v>0</v>
      </c>
      <c r="C43" s="83">
        <f t="shared" ref="C43:R43" si="3">SUM(C12:C42)</f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H43" s="83">
        <f t="shared" si="3"/>
        <v>0</v>
      </c>
      <c r="I43" s="83">
        <f t="shared" si="3"/>
        <v>0</v>
      </c>
      <c r="J43" s="83">
        <f t="shared" si="3"/>
        <v>0</v>
      </c>
      <c r="K43" s="83">
        <f t="shared" si="3"/>
        <v>0</v>
      </c>
      <c r="L43" s="83">
        <f t="shared" si="3"/>
        <v>0</v>
      </c>
      <c r="M43" s="83">
        <f t="shared" si="3"/>
        <v>0</v>
      </c>
      <c r="N43" s="83">
        <f t="shared" si="3"/>
        <v>0</v>
      </c>
      <c r="O43" s="83">
        <f t="shared" si="3"/>
        <v>0</v>
      </c>
      <c r="P43" s="83">
        <f t="shared" si="3"/>
        <v>0</v>
      </c>
      <c r="Q43" s="83">
        <f t="shared" si="3"/>
        <v>0</v>
      </c>
      <c r="R43" s="83">
        <f t="shared" si="3"/>
        <v>0</v>
      </c>
      <c r="S43" s="83">
        <f t="shared" si="2"/>
        <v>0</v>
      </c>
      <c r="T43" s="92"/>
    </row>
    <row r="44" spans="1:20" x14ac:dyDescent="0.35">
      <c r="A44" s="97" t="s">
        <v>63</v>
      </c>
      <c r="B44" s="98">
        <f>SUM(B12:B42)/31</f>
        <v>0</v>
      </c>
      <c r="C44" s="98">
        <f t="shared" ref="C44:S44" si="4">SUM(C12:C42)/31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98">
        <f t="shared" si="4"/>
        <v>0</v>
      </c>
      <c r="J44" s="98">
        <f t="shared" si="4"/>
        <v>0</v>
      </c>
      <c r="K44" s="98">
        <f t="shared" si="4"/>
        <v>0</v>
      </c>
      <c r="L44" s="98">
        <f t="shared" si="4"/>
        <v>0</v>
      </c>
      <c r="M44" s="98">
        <f t="shared" si="4"/>
        <v>0</v>
      </c>
      <c r="N44" s="98">
        <f t="shared" si="4"/>
        <v>0</v>
      </c>
      <c r="O44" s="98">
        <f t="shared" si="4"/>
        <v>0</v>
      </c>
      <c r="P44" s="98">
        <f t="shared" si="4"/>
        <v>0</v>
      </c>
      <c r="Q44" s="98">
        <f t="shared" si="4"/>
        <v>0</v>
      </c>
      <c r="R44" s="98">
        <f t="shared" si="4"/>
        <v>0</v>
      </c>
      <c r="S44" s="98">
        <f t="shared" si="4"/>
        <v>0</v>
      </c>
      <c r="T44" s="99"/>
    </row>
    <row r="45" spans="1:20" x14ac:dyDescent="0.35">
      <c r="A45" s="1"/>
    </row>
    <row r="46" spans="1:20" ht="21.5" thickBot="1" x14ac:dyDescent="0.55000000000000004">
      <c r="A46" s="89" t="s">
        <v>58</v>
      </c>
      <c r="B46" s="51" t="s">
        <v>62</v>
      </c>
    </row>
    <row r="47" spans="1:20" x14ac:dyDescent="0.35">
      <c r="A47" s="47" t="s">
        <v>59</v>
      </c>
      <c r="B47" s="79">
        <f>M8</f>
        <v>0</v>
      </c>
    </row>
    <row r="48" spans="1:20" x14ac:dyDescent="0.35">
      <c r="A48" s="48" t="s">
        <v>60</v>
      </c>
      <c r="B48" s="79">
        <f>S43</f>
        <v>0</v>
      </c>
    </row>
    <row r="49" spans="1:2" x14ac:dyDescent="0.35">
      <c r="A49" s="32" t="s">
        <v>61</v>
      </c>
      <c r="B49" s="106">
        <f>SUM(B47,-B48)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Budjetti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  <vt:lpstr>Yhteenveto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Marttaliitto ry 2016</dc:creator>
  <cp:lastModifiedBy>Elli Pölhö</cp:lastModifiedBy>
  <cp:lastPrinted>2016-06-09T13:09:20Z</cp:lastPrinted>
  <dcterms:created xsi:type="dcterms:W3CDTF">2015-12-19T18:22:21Z</dcterms:created>
  <dcterms:modified xsi:type="dcterms:W3CDTF">2024-01-29T08:16:25Z</dcterms:modified>
</cp:coreProperties>
</file>