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deCarvalho\Downloads\"/>
    </mc:Choice>
  </mc:AlternateContent>
  <xr:revisionPtr revIDLastSave="0" documentId="13_ncr:1_{0E1EF436-AFE3-4EAA-807A-29F4FC67C110}" xr6:coauthVersionLast="47" xr6:coauthVersionMax="47" xr10:uidLastSave="{00000000-0000-0000-0000-000000000000}"/>
  <bookViews>
    <workbookView xWindow="-130" yWindow="0" windowWidth="19320" windowHeight="10170" xr2:uid="{00000000-000D-0000-FFFF-FFFF00000000}"/>
  </bookViews>
  <sheets>
    <sheet name="Kassakirja" sheetId="5" r:id="rId1"/>
    <sheet name="Pankkitili" sheetId="7" r:id="rId2"/>
    <sheet name="Pääkirja 20xx" sheetId="4" r:id="rId3"/>
    <sheet name="Vuosilaskelma 20xx" sheetId="3" r:id="rId4"/>
    <sheet name="Ohjeet" sheetId="8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7" l="1"/>
  <c r="S27" i="4"/>
  <c r="R27" i="4"/>
  <c r="D37" i="7"/>
  <c r="E30" i="7"/>
  <c r="E29" i="7"/>
  <c r="C26" i="5"/>
  <c r="C25" i="5"/>
  <c r="E18" i="5"/>
  <c r="G17" i="5"/>
  <c r="F17" i="5"/>
  <c r="E17" i="5"/>
  <c r="D17" i="5"/>
  <c r="D114" i="3" l="1"/>
  <c r="K27" i="4" l="1"/>
  <c r="J27" i="4"/>
  <c r="C24" i="5"/>
  <c r="G27" i="4"/>
  <c r="F27" i="4"/>
  <c r="M27" i="4"/>
  <c r="L27" i="4"/>
  <c r="H20" i="3"/>
  <c r="AE27" i="4"/>
  <c r="AD27" i="4"/>
  <c r="AC27" i="4"/>
  <c r="AB27" i="4"/>
  <c r="D134" i="3"/>
  <c r="D57" i="3"/>
  <c r="D43" i="3"/>
  <c r="D42" i="3"/>
  <c r="D95" i="3"/>
  <c r="D74" i="3"/>
  <c r="D40" i="3"/>
  <c r="AA27" i="4"/>
  <c r="X27" i="4"/>
  <c r="Z27" i="4"/>
  <c r="P27" i="4"/>
  <c r="F8" i="3" l="1"/>
  <c r="C27" i="5"/>
  <c r="D38" i="7"/>
  <c r="D115" i="3" s="1"/>
  <c r="D117" i="3" s="1"/>
  <c r="D27" i="4"/>
  <c r="E27" i="4"/>
  <c r="F14" i="3" l="1"/>
  <c r="F15" i="3"/>
  <c r="F16" i="3" s="1"/>
  <c r="Y27" i="4"/>
  <c r="W27" i="4"/>
  <c r="V27" i="4"/>
  <c r="O27" i="4"/>
  <c r="T27" i="4" l="1"/>
  <c r="Q27" i="4" l="1"/>
  <c r="F10" i="3" s="1"/>
  <c r="I27" i="4"/>
  <c r="E30" i="4" s="1"/>
  <c r="U27" i="4"/>
  <c r="N27" i="4"/>
  <c r="F7" i="3" s="1"/>
  <c r="H27" i="4"/>
  <c r="E29" i="4" s="1"/>
  <c r="F18" i="3" l="1"/>
  <c r="E31" i="4" l="1"/>
  <c r="F11" i="3"/>
  <c r="F20" i="3" s="1"/>
</calcChain>
</file>

<file path=xl/sharedStrings.xml><?xml version="1.0" encoding="utf-8"?>
<sst xmlns="http://schemas.openxmlformats.org/spreadsheetml/2006/main" count="260" uniqueCount="158">
  <si>
    <t>Yhdistyksen nimi</t>
  </si>
  <si>
    <t>Kassakirja 1.1.20xx-31.12.20xx</t>
  </si>
  <si>
    <t>Saldo 1.1.xx</t>
  </si>
  <si>
    <t>Päivämäärä</t>
  </si>
  <si>
    <t>Maksun peruste, keneltä on saatu tai kenelle on suoritettu</t>
  </si>
  <si>
    <t>Tositenro</t>
  </si>
  <si>
    <t>Käteiskassa</t>
  </si>
  <si>
    <t xml:space="preserve">Tilitykset </t>
  </si>
  <si>
    <t>tulo</t>
  </si>
  <si>
    <t>meno</t>
  </si>
  <si>
    <t>Marttailta, tuotto</t>
  </si>
  <si>
    <t xml:space="preserve">Marttailta, kahvitukset </t>
  </si>
  <si>
    <t>Siirto pankkitilille</t>
  </si>
  <si>
    <t xml:space="preserve"> </t>
  </si>
  <si>
    <t>Käteiskassan saldo 1.1.xx</t>
  </si>
  <si>
    <t xml:space="preserve">tulot ja menot </t>
  </si>
  <si>
    <t xml:space="preserve">tilitykset </t>
  </si>
  <si>
    <t>Tarkista, ettei saldo ylitä 300 €, ellei toisin sovittu</t>
  </si>
  <si>
    <t xml:space="preserve">Saldo 31.12.20xx </t>
  </si>
  <si>
    <t>Tarkastukset</t>
  </si>
  <si>
    <t>pvm</t>
  </si>
  <si>
    <t>Nimi</t>
  </si>
  <si>
    <t>Sukunimi</t>
  </si>
  <si>
    <t>Käteiskassan saldo</t>
  </si>
  <si>
    <t>tarkastaja 1</t>
  </si>
  <si>
    <t>allekirjoitus</t>
  </si>
  <si>
    <t>tarkastaja 2</t>
  </si>
  <si>
    <t>Pankkitili 1.1.20xx-31.12.20xx</t>
  </si>
  <si>
    <t>Päivä-määrä</t>
  </si>
  <si>
    <t>Pankkitili</t>
  </si>
  <si>
    <t>Maksettu sähkö joulukuulta Helen, lasku nro</t>
  </si>
  <si>
    <t>Pankkikulut</t>
  </si>
  <si>
    <t>Pano käteiskassalta</t>
  </si>
  <si>
    <t>Maksettu avustus</t>
  </si>
  <si>
    <t>Avustus piiriltä</t>
  </si>
  <si>
    <t>Korko v 2022</t>
  </si>
  <si>
    <t>Tulot ja menot 20xx</t>
  </si>
  <si>
    <t>Saldo 31.12.20xx</t>
  </si>
  <si>
    <t>Tositenumero tulee kassa- ja pankkitapahtumista</t>
  </si>
  <si>
    <t>Mihin tai mistä summa on maksettu KASSA,PANKKI</t>
  </si>
  <si>
    <t>Saadut avustukset</t>
  </si>
  <si>
    <t>Neuvonta</t>
  </si>
  <si>
    <t>Marttaillat ja retket</t>
  </si>
  <si>
    <t>Hallintokulut</t>
  </si>
  <si>
    <t>Korkotuotot</t>
  </si>
  <si>
    <t>Korkokulut</t>
  </si>
  <si>
    <t>Kassa</t>
  </si>
  <si>
    <t>Pankki</t>
  </si>
  <si>
    <t>pankki</t>
  </si>
  <si>
    <t>kassa</t>
  </si>
  <si>
    <t>käteisen siirto pankkiin</t>
  </si>
  <si>
    <t>käteisen siirto kassalta</t>
  </si>
  <si>
    <t xml:space="preserve">käteisen siirto kassalta </t>
  </si>
  <si>
    <t>Yhteensä</t>
  </si>
  <si>
    <t>tuotot/tulot</t>
  </si>
  <si>
    <t>kulut/menot</t>
  </si>
  <si>
    <t>tulot ja kulut yht</t>
  </si>
  <si>
    <t>tämä on tilikauden yli- alijäämä</t>
  </si>
  <si>
    <t>ilman .ed.vuoden yli-alijäämää</t>
  </si>
  <si>
    <t>VUOSILASKELMA</t>
  </si>
  <si>
    <t>Tähän edellisen vuoden tiedot</t>
  </si>
  <si>
    <t>TULOSLASKELMA</t>
  </si>
  <si>
    <t>yhdenkertainen kirjanpito</t>
  </si>
  <si>
    <t>kahdenkertainen kirjanpito</t>
  </si>
  <si>
    <t>1.1.2023- 31.12.2023</t>
  </si>
  <si>
    <t>1.1.2022- 31.12.2022</t>
  </si>
  <si>
    <t>Varsinainen toiminta</t>
  </si>
  <si>
    <t xml:space="preserve">Tuotot </t>
  </si>
  <si>
    <t>Kulut</t>
  </si>
  <si>
    <t>henkilöstökulut</t>
  </si>
  <si>
    <t>poistot</t>
  </si>
  <si>
    <t>muut kulut</t>
  </si>
  <si>
    <t>Tuotto-/Kulujäämä</t>
  </si>
  <si>
    <t>Varainhankinta</t>
  </si>
  <si>
    <t>Tuotot</t>
  </si>
  <si>
    <t>Tuotto-/kulujäämä</t>
  </si>
  <si>
    <t>Yleisavustukset</t>
  </si>
  <si>
    <t>Tilikauden ylijäämä / alijäämä</t>
  </si>
  <si>
    <t>alkusaldo 1.1.2023 pankkitili</t>
  </si>
  <si>
    <t>Liitetiedot 31.12.2023</t>
  </si>
  <si>
    <t>SAATAVAT</t>
  </si>
  <si>
    <t>1. Omaisuusluettelo 1.1.2023</t>
  </si>
  <si>
    <t>Hankinta-arvo</t>
  </si>
  <si>
    <t>tietokone 1</t>
  </si>
  <si>
    <t>monitoimikone</t>
  </si>
  <si>
    <t>Lisäykset tilivuoden aikana</t>
  </si>
  <si>
    <t>tietokone 2</t>
  </si>
  <si>
    <t>Vähennykset tilivuoden aikana</t>
  </si>
  <si>
    <t>monitoimikone meni rikki</t>
  </si>
  <si>
    <t>Omaisuus yhteensä 31.12.2023</t>
  </si>
  <si>
    <t>Tietokone 1</t>
  </si>
  <si>
    <t>Tietokone 2</t>
  </si>
  <si>
    <t>2. Saatavaluettelo 1.1.2023</t>
  </si>
  <si>
    <t>Elisa netti 1/23 maks 12/22</t>
  </si>
  <si>
    <t>Astiavuokra</t>
  </si>
  <si>
    <t>Elisa netti 1/24 maksettu 12/23</t>
  </si>
  <si>
    <t xml:space="preserve">Elisa netti </t>
  </si>
  <si>
    <t>Saatavat yhteensä 31.12.20xx</t>
  </si>
  <si>
    <t>Elisa netti v 1/24</t>
  </si>
  <si>
    <t>3. Jäsenmaksusaatavat 1.1.2023</t>
  </si>
  <si>
    <t>Minnä Mäkinen</t>
  </si>
  <si>
    <t>Veikko Salminen</t>
  </si>
  <si>
    <t>tilitys Minna Mäkinen</t>
  </si>
  <si>
    <t>VELAT</t>
  </si>
  <si>
    <t>1. Velat 1.1.2023</t>
  </si>
  <si>
    <t>Sähkölasku Helen 12/22</t>
  </si>
  <si>
    <t>Lasku Simelli Oy materiaalikulut</t>
  </si>
  <si>
    <t>Sähkölasku 12/23</t>
  </si>
  <si>
    <t>Simelli Oy</t>
  </si>
  <si>
    <t>Velat 31.12.2023</t>
  </si>
  <si>
    <t>Sähkölasku Helen 12/23</t>
  </si>
  <si>
    <t>2. Lainat ja sitoumukset hallituksen jäsenille 1.1.2023</t>
  </si>
  <si>
    <t>Eeva Mäkinen</t>
  </si>
  <si>
    <t>Sirpa Laiho</t>
  </si>
  <si>
    <t>Lainat ja sitoumukset hallituksen jäsenille 1.1.2023</t>
  </si>
  <si>
    <t>Pankkitili 1.1.2023</t>
  </si>
  <si>
    <t>Tilikauden yli-/alijäämä</t>
  </si>
  <si>
    <t>Pankkitili 31.12.2023</t>
  </si>
  <si>
    <t>VASTUULUETTELO</t>
  </si>
  <si>
    <t>Vastuut</t>
  </si>
  <si>
    <t>xxxxxxxxxxxxxxxxxxxxx</t>
  </si>
  <si>
    <t>Vastuut 31.12.2023</t>
  </si>
  <si>
    <t>xxxxxxxxxxxxxxxxxxx</t>
  </si>
  <si>
    <t xml:space="preserve">Paikka ja päivämäärä  </t>
  </si>
  <si>
    <t xml:space="preserve">Hallituksen puheenjohtaja </t>
  </si>
  <si>
    <t>Hallituksen jäsen</t>
  </si>
  <si>
    <t>Ohjeet:</t>
  </si>
  <si>
    <t>Aloita tallentamalla edellisen vuoden tuloslaskelman luvut ja liitetietoihin alkavat saldot sivulle Vuosilaskelma. Liitetietoihin alkavat saldon löytyvät tase-tileistä.</t>
  </si>
  <si>
    <t xml:space="preserve">Kirja kassatapahtumat Kassakirja-sivulle ja pankkitapahtumat Pankkitili -sivulle. Muista numeroida kaikki tapahtumat ja laita samat numerot paperitositteeseen. </t>
  </si>
  <si>
    <t xml:space="preserve">Tallenna jokainen tapahtuma aikajärjestyksessä Pääkirja-sivulle. Luvut tallennetaan tulo- ja meno puolille. Menopuolelle miinusmerkkisenä. </t>
  </si>
  <si>
    <t>Voit lisätä tai vähentää rivejä. Sarakkeeseen Yhteensä luvut menevät suoraan tuloslaskelmaan oikeaan kohtaan.</t>
  </si>
  <si>
    <t xml:space="preserve">Huolehdi käteiskassan saldosta ja tarkastuksista. Käteisvarojen siirrot pankkiin merkataan pääkirjaan. </t>
  </si>
  <si>
    <t>Muista tarvittaessa täydentää Liitetiedot (lisäys/vähennys) välilehdellä Vuosilaskelma. Liitetiedoissa on kolme ryhmää: saatavat, velat ja vastuuluettelo. Pankkitili löytyy velkojen alta.</t>
  </si>
  <si>
    <t>Tässä yksinkertaistetussa mallissa on Tuloslaskelmasta jätetty pois Edellisten tilikausien yli-/alijäämä. Se laitetaan pankkitilin alkusaldoksi. Tilikauden yli-/alijäämä lisätään/vähennetään alkusaldoon.</t>
  </si>
  <si>
    <t>Tilikauden päätyttyä laske Liitetietojen ryhmien saldot per 31.12.xx.</t>
  </si>
  <si>
    <t xml:space="preserve">Pankkitilin saldo on= tilikauden ylijäämä. </t>
  </si>
  <si>
    <t>Huom!</t>
  </si>
  <si>
    <t>Mikäli haluat, että Tuloslaskelma-sivu päivittyy automaattisesti, älä tallenna kaavojen päälle lukuja.</t>
  </si>
  <si>
    <t xml:space="preserve">Seuraavana vuonna voit tallentaa tämän taulukon uudella nimellä ja siirtää edellisen vuoden tuloslaskelmanluvut seuraavaan sarakkeeseen. </t>
  </si>
  <si>
    <t>Muista laittaa paperitositteeseen sama tositenumero, kirjaa tapahtuma pääkirjaan!</t>
  </si>
  <si>
    <t>Kahvit ym tarjottavat</t>
  </si>
  <si>
    <t>Talouspaperia</t>
  </si>
  <si>
    <t>Muista laittaa paperitositteeseen sama tositenumero (esim.lasku, kuitti kaupasta), kirjaa tapahtuma pääkirjaan!</t>
  </si>
  <si>
    <t>Stipendit ja muistamiset</t>
  </si>
  <si>
    <t>Myyjäiset, muonitukset ja arpajaiset</t>
  </si>
  <si>
    <t>Jäsenmaksusaatavat 31.12.2023</t>
  </si>
  <si>
    <t>Leivontatarvikkeet, osti Leena Rantamaa. K-kauppa</t>
  </si>
  <si>
    <t>Siirtyessä yhdenkertiseen kirjanpitoon kassassa saattaa olla alkusaldo</t>
  </si>
  <si>
    <t>HUOM: näistä kaikista mallikirjaus on vain Helenin 50 € laskun maksusta.</t>
  </si>
  <si>
    <t>Mallikirjaukset</t>
  </si>
  <si>
    <t xml:space="preserve">Tästä on mallikirjaus pankkitili ja pääkirja välilehdillä </t>
  </si>
  <si>
    <t>Mallisaldo (välilehti pankkitili)</t>
  </si>
  <si>
    <t>esim. jos esiintyjälle maksettava palkkio on henk.kuluja ja tehtävä verottajalle ilmoitus</t>
  </si>
  <si>
    <t>Jäsenmaksutuotot</t>
  </si>
  <si>
    <t>Henkilöstökulut</t>
  </si>
  <si>
    <t>Tuotteet jäsenille</t>
  </si>
  <si>
    <t>Voit lisätä uusia tulo-meno eriä pääkirjaan, mutta muista lisätä Tuloslaskelmaan Vuosilaskelma-sivulle sarakkeeseen F oikeaan kohtaa summa-kaavaan uusi sarake.</t>
  </si>
  <si>
    <r>
      <rPr>
        <b/>
        <u/>
        <sz val="10"/>
        <rFont val="Arial"/>
        <family val="2"/>
      </rPr>
      <t>Tuotteet jäsenille -tili.</t>
    </r>
    <r>
      <rPr>
        <sz val="10"/>
        <rFont val="Arial"/>
        <family val="2"/>
      </rPr>
      <t xml:space="preserve"> Käytä tätä tiliä, jos ostat jäsenille tuotteita, esimerkiksi essuja Martan Puodista. Kirjaa summa Pankkitili/ Kassakirja välilehdelle menoksi sekä Pääkirjavälilehden </t>
    </r>
    <r>
      <rPr>
        <i/>
        <sz val="10"/>
        <rFont val="Arial"/>
        <family val="2"/>
      </rPr>
      <t>Tuotteet jäsenille</t>
    </r>
    <r>
      <rPr>
        <sz val="10"/>
        <rFont val="Arial"/>
        <family val="2"/>
      </rPr>
      <t xml:space="preserve"> -tilille menoksi. Kun jäsen maksaa oman osuutensa takaisin yhdistykselle, tämä tulisi kirjata Pankkitili/ Kassakirja välilehdelle tuloksi ja vastaava summa Pääkirjavälilehden </t>
    </r>
    <r>
      <rPr>
        <i/>
        <sz val="10"/>
        <rFont val="Arial"/>
        <family val="2"/>
      </rPr>
      <t>Tuotteet jäsenille</t>
    </r>
    <r>
      <rPr>
        <sz val="10"/>
        <rFont val="Arial"/>
        <family val="2"/>
      </rPr>
      <t xml:space="preserve"> -tilille tuloksi. Yhdistys voi päättää äänestyksen avulla, jos yhdistys maksaa postikulut vai jos ne jäävät jäsenten maksettavaksi.
</t>
    </r>
    <r>
      <rPr>
        <b/>
        <sz val="10"/>
        <rFont val="Arial"/>
        <family val="2"/>
      </rPr>
      <t>Jos jäsen ei ehdi maksaa summaa takaisin tilikauden aikana:</t>
    </r>
    <r>
      <rPr>
        <sz val="10"/>
        <rFont val="Arial"/>
        <family val="2"/>
      </rPr>
      <t xml:space="preserve"> Jäsenen maksamaton summa vuoden vaihteessa kirjataan Vuosilaskelma välilehteen &gt; Liitetiedot &gt; Saatavat &gt; Kohta 2. Saatavaluettelo &gt;</t>
    </r>
    <r>
      <rPr>
        <i/>
        <sz val="10"/>
        <rFont val="Arial"/>
        <family val="2"/>
      </rPr>
      <t xml:space="preserve"> Lisäykset tilivuoden aikana</t>
    </r>
    <r>
      <rPr>
        <sz val="10"/>
        <rFont val="Arial"/>
        <family val="2"/>
      </rPr>
      <t xml:space="preserve">. Kirjaa ylös tapahtuman nimi, keneltä saatava on, summa sekä päivämäärä. Seuraavan vuoden tilinpäätöksessä (kun jäsenen maksu on maksettu takaisin yhdistykselle) kirjaa tapahtuma Vuosilaskelma välilehteen &gt; Liitetiedot &gt; Saatavat &gt; Kohta 2. Saatavaluettelo &gt; </t>
    </r>
    <r>
      <rPr>
        <i/>
        <sz val="10"/>
        <rFont val="Arial"/>
        <family val="2"/>
      </rPr>
      <t>Vähennykset tilivuoden aikana.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</si>
</sst>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Garamond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color rgb="FFFF0000"/>
      <name val="Garamond"/>
      <family val="1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el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el"/>
    </font>
    <font>
      <b/>
      <sz val="12"/>
      <name val="Garamond"/>
      <family val="1"/>
    </font>
    <font>
      <sz val="11"/>
      <color rgb="FF0070C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4" xfId="0" applyBorder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0" fillId="0" borderId="10" xfId="0" applyBorder="1" applyAlignment="1">
      <alignment wrapText="1"/>
    </xf>
    <xf numFmtId="0" fontId="0" fillId="0" borderId="11" xfId="0" applyBorder="1"/>
    <xf numFmtId="14" fontId="0" fillId="0" borderId="11" xfId="0" applyNumberFormat="1" applyBorder="1"/>
    <xf numFmtId="0" fontId="0" fillId="0" borderId="12" xfId="0" applyBorder="1"/>
    <xf numFmtId="4" fontId="3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2" fontId="5" fillId="0" borderId="1" xfId="0" applyNumberFormat="1" applyFont="1" applyBorder="1"/>
    <xf numFmtId="2" fontId="5" fillId="0" borderId="2" xfId="0" applyNumberFormat="1" applyFont="1" applyBorder="1"/>
    <xf numFmtId="2" fontId="1" fillId="0" borderId="3" xfId="0" applyNumberFormat="1" applyFont="1" applyBorder="1"/>
    <xf numFmtId="0" fontId="1" fillId="0" borderId="10" xfId="0" applyFont="1" applyBorder="1" applyAlignment="1">
      <alignment wrapText="1"/>
    </xf>
    <xf numFmtId="0" fontId="0" fillId="0" borderId="14" xfId="0" applyBorder="1"/>
    <xf numFmtId="0" fontId="0" fillId="0" borderId="16" xfId="0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15" xfId="0" applyBorder="1"/>
    <xf numFmtId="0" fontId="1" fillId="0" borderId="9" xfId="0" applyFont="1" applyBorder="1" applyAlignment="1">
      <alignment wrapText="1"/>
    </xf>
    <xf numFmtId="2" fontId="1" fillId="0" borderId="5" xfId="0" applyNumberFormat="1" applyFont="1" applyBorder="1"/>
    <xf numFmtId="2" fontId="1" fillId="0" borderId="4" xfId="0" applyNumberFormat="1" applyFont="1" applyBorder="1"/>
    <xf numFmtId="0" fontId="1" fillId="0" borderId="0" xfId="0" applyFont="1"/>
    <xf numFmtId="2" fontId="1" fillId="0" borderId="17" xfId="0" applyNumberFormat="1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wrapText="1"/>
    </xf>
    <xf numFmtId="2" fontId="1" fillId="0" borderId="13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0" fontId="7" fillId="0" borderId="0" xfId="0" applyFont="1"/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/>
    <xf numFmtId="0" fontId="9" fillId="0" borderId="0" xfId="0" applyFont="1"/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4" fontId="7" fillId="0" borderId="0" xfId="0" applyNumberFormat="1" applyFont="1"/>
    <xf numFmtId="4" fontId="7" fillId="0" borderId="1" xfId="0" applyNumberFormat="1" applyFont="1" applyBorder="1"/>
    <xf numFmtId="2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14" fontId="7" fillId="0" borderId="0" xfId="0" applyNumberFormat="1" applyFont="1"/>
    <xf numFmtId="0" fontId="1" fillId="0" borderId="13" xfId="0" applyFont="1" applyBorder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4" xfId="0" applyFont="1" applyBorder="1"/>
    <xf numFmtId="2" fontId="4" fillId="0" borderId="0" xfId="0" applyNumberFormat="1" applyFont="1"/>
    <xf numFmtId="16" fontId="1" fillId="0" borderId="0" xfId="0" applyNumberFormat="1" applyFont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1" fillId="0" borderId="16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2" fontId="11" fillId="0" borderId="0" xfId="0" applyNumberFormat="1" applyFont="1"/>
    <xf numFmtId="0" fontId="7" fillId="2" borderId="0" xfId="0" applyFont="1" applyFill="1"/>
    <xf numFmtId="0" fontId="11" fillId="0" borderId="1" xfId="0" applyFont="1" applyBorder="1"/>
    <xf numFmtId="2" fontId="1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0" fillId="0" borderId="0" xfId="0" applyNumberFormat="1" applyAlignment="1">
      <alignment wrapText="1"/>
    </xf>
    <xf numFmtId="2" fontId="0" fillId="0" borderId="1" xfId="0" applyNumberFormat="1" applyBorder="1"/>
    <xf numFmtId="0" fontId="12" fillId="2" borderId="0" xfId="0" applyFont="1" applyFill="1"/>
    <xf numFmtId="2" fontId="12" fillId="0" borderId="0" xfId="0" applyNumberFormat="1" applyFont="1"/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12" fillId="0" borderId="1" xfId="0" applyFont="1" applyBorder="1"/>
    <xf numFmtId="2" fontId="12" fillId="0" borderId="1" xfId="0" applyNumberFormat="1" applyFont="1" applyBorder="1"/>
    <xf numFmtId="14" fontId="12" fillId="0" borderId="0" xfId="0" applyNumberFormat="1" applyFont="1"/>
    <xf numFmtId="14" fontId="12" fillId="2" borderId="0" xfId="0" applyNumberFormat="1" applyFont="1" applyFill="1"/>
    <xf numFmtId="0" fontId="9" fillId="3" borderId="0" xfId="0" applyFont="1" applyFill="1"/>
    <xf numFmtId="0" fontId="7" fillId="3" borderId="0" xfId="0" applyFont="1" applyFill="1"/>
    <xf numFmtId="0" fontId="7" fillId="4" borderId="0" xfId="0" applyFont="1" applyFill="1"/>
    <xf numFmtId="0" fontId="12" fillId="0" borderId="20" xfId="0" applyFont="1" applyBorder="1"/>
    <xf numFmtId="2" fontId="12" fillId="0" borderId="20" xfId="0" applyNumberFormat="1" applyFont="1" applyBorder="1"/>
    <xf numFmtId="0" fontId="14" fillId="0" borderId="0" xfId="0" applyFont="1"/>
    <xf numFmtId="0" fontId="1" fillId="0" borderId="22" xfId="0" applyFont="1" applyBorder="1"/>
    <xf numFmtId="2" fontId="1" fillId="0" borderId="22" xfId="0" applyNumberFormat="1" applyFont="1" applyBorder="1"/>
    <xf numFmtId="2" fontId="1" fillId="0" borderId="23" xfId="0" applyNumberFormat="1" applyFont="1" applyBorder="1"/>
    <xf numFmtId="0" fontId="1" fillId="7" borderId="0" xfId="0" applyFont="1" applyFill="1"/>
    <xf numFmtId="0" fontId="7" fillId="5" borderId="0" xfId="0" applyFont="1" applyFill="1"/>
    <xf numFmtId="0" fontId="9" fillId="5" borderId="0" xfId="0" applyFont="1" applyFill="1"/>
    <xf numFmtId="0" fontId="15" fillId="0" borderId="0" xfId="0" applyFont="1"/>
    <xf numFmtId="0" fontId="0" fillId="0" borderId="11" xfId="0" applyBorder="1" applyAlignment="1">
      <alignment wrapText="1"/>
    </xf>
    <xf numFmtId="2" fontId="0" fillId="0" borderId="4" xfId="0" applyNumberFormat="1" applyBorder="1"/>
    <xf numFmtId="0" fontId="0" fillId="0" borderId="5" xfId="0" applyBorder="1"/>
    <xf numFmtId="0" fontId="1" fillId="0" borderId="15" xfId="0" applyFont="1" applyBorder="1"/>
    <xf numFmtId="2" fontId="16" fillId="0" borderId="0" xfId="1" applyNumberFormat="1" applyFont="1"/>
    <xf numFmtId="0" fontId="4" fillId="0" borderId="1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0" fontId="4" fillId="6" borderId="10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2">
    <cellStyle name="Normaali" xfId="0" builtinId="0"/>
    <cellStyle name="Normaali 2" xfId="1" xr:uid="{497BEE3A-F998-483E-ABCB-872E2CC765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600710</xdr:colOff>
      <xdr:row>5</xdr:row>
      <xdr:rowOff>85090</xdr:rowOff>
    </xdr:from>
    <xdr:to>
      <xdr:col>19</xdr:col>
      <xdr:colOff>266462</xdr:colOff>
      <xdr:row>43</xdr:row>
      <xdr:rowOff>97790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1BE06F4-4C53-4197-4643-EC6C2E068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9010" y="1310640"/>
          <a:ext cx="6980952" cy="60706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44</xdr:row>
      <xdr:rowOff>57150</xdr:rowOff>
    </xdr:from>
    <xdr:to>
      <xdr:col>18</xdr:col>
      <xdr:colOff>370674</xdr:colOff>
      <xdr:row>56</xdr:row>
      <xdr:rowOff>35312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1441F8FC-D3BF-274B-6F9A-2FEA4278B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5050" y="7499350"/>
          <a:ext cx="6409524" cy="1883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490220</xdr:colOff>
      <xdr:row>3</xdr:row>
      <xdr:rowOff>8890</xdr:rowOff>
    </xdr:from>
    <xdr:to>
      <xdr:col>16</xdr:col>
      <xdr:colOff>222715</xdr:colOff>
      <xdr:row>4</xdr:row>
      <xdr:rowOff>395535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8EBC2D14-CA55-EC31-6B04-1F968FE3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1920" y="643890"/>
          <a:ext cx="6438095" cy="5580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17</xdr:col>
      <xdr:colOff>170590</xdr:colOff>
      <xdr:row>25</xdr:row>
      <xdr:rowOff>7201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867AC51-CD9D-2787-70B4-53A7F371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0480" y="1607820"/>
          <a:ext cx="6876190" cy="33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1524000</xdr:colOff>
      <xdr:row>0</xdr:row>
      <xdr:rowOff>47625</xdr:rowOff>
    </xdr:from>
    <xdr:to>
      <xdr:col>15</xdr:col>
      <xdr:colOff>440108</xdr:colOff>
      <xdr:row>6</xdr:row>
      <xdr:rowOff>130951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6E1B48C-812C-E9F1-9FB0-B978A988F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5" y="47625"/>
          <a:ext cx="6574208" cy="1226326"/>
        </a:xfrm>
        <a:prstGeom prst="rect">
          <a:avLst/>
        </a:prstGeom>
      </xdr:spPr>
    </xdr:pic>
    <xdr:clientData/>
  </xdr:twoCellAnchor>
  <xdr:twoCellAnchor editAs="oneCell">
    <xdr:from>
      <xdr:col>8</xdr:col>
      <xdr:colOff>1537336</xdr:colOff>
      <xdr:row>10</xdr:row>
      <xdr:rowOff>180414</xdr:rowOff>
    </xdr:from>
    <xdr:to>
      <xdr:col>15</xdr:col>
      <xdr:colOff>358206</xdr:colOff>
      <xdr:row>17</xdr:row>
      <xdr:rowOff>168477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0C40D3D-1461-E316-D36B-C2BA95ABE245}"/>
            </a:ext>
            <a:ext uri="{147F2762-F138-4A5C-976F-8EAC2B608ADB}">
              <a16:predDERef xmlns:a16="http://schemas.microsoft.com/office/drawing/2014/main" pred="{E6E1B48C-812C-E9F1-9FB0-B978A988F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6865" y="1955426"/>
          <a:ext cx="6691882" cy="1368627"/>
        </a:xfrm>
        <a:prstGeom prst="rect">
          <a:avLst/>
        </a:prstGeom>
      </xdr:spPr>
    </xdr:pic>
    <xdr:clientData/>
  </xdr:twoCellAnchor>
  <xdr:twoCellAnchor editAs="oneCell">
    <xdr:from>
      <xdr:col>8</xdr:col>
      <xdr:colOff>1516156</xdr:colOff>
      <xdr:row>23</xdr:row>
      <xdr:rowOff>17930</xdr:rowOff>
    </xdr:from>
    <xdr:to>
      <xdr:col>15</xdr:col>
      <xdr:colOff>502286</xdr:colOff>
      <xdr:row>34</xdr:row>
      <xdr:rowOff>78719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EFDEC4C3-F712-2FB0-17A2-801952B690CA}"/>
            </a:ext>
            <a:ext uri="{147F2762-F138-4A5C-976F-8EAC2B608ADB}">
              <a16:predDERef xmlns:a16="http://schemas.microsoft.com/office/drawing/2014/main" pred="{E0C40D3D-1461-E316-D36B-C2BA95ABE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5685" y="4401671"/>
          <a:ext cx="6857142" cy="225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2D02-C991-45C5-945C-DBF1BDF0F5DE}">
  <sheetPr>
    <pageSetUpPr fitToPage="1"/>
  </sheetPr>
  <dimension ref="A1:H49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2" sqref="A2"/>
      <selection pane="bottomRight" activeCell="I5" sqref="I5"/>
    </sheetView>
  </sheetViews>
  <sheetFormatPr defaultRowHeight="12.5"/>
  <cols>
    <col min="1" max="1" width="12.1796875" customWidth="1"/>
    <col min="2" max="2" width="38.1796875" style="5" customWidth="1"/>
    <col min="3" max="3" width="8.81640625" style="5" customWidth="1"/>
    <col min="4" max="4" width="14.08984375" customWidth="1"/>
    <col min="5" max="5" width="14.6328125" customWidth="1"/>
    <col min="6" max="6" width="13.36328125" customWidth="1"/>
    <col min="7" max="7" width="13.08984375" customWidth="1"/>
  </cols>
  <sheetData>
    <row r="1" spans="1:8">
      <c r="A1" s="88" t="s">
        <v>149</v>
      </c>
      <c r="B1" s="5" t="s">
        <v>0</v>
      </c>
    </row>
    <row r="2" spans="1:8">
      <c r="B2" s="5" t="s">
        <v>1</v>
      </c>
    </row>
    <row r="3" spans="1:8" ht="25.5" thickBot="1">
      <c r="B3" s="15" t="s">
        <v>139</v>
      </c>
      <c r="E3" t="s">
        <v>2</v>
      </c>
      <c r="F3" s="7">
        <v>0</v>
      </c>
    </row>
    <row r="4" spans="1:8" s="5" customFormat="1" ht="33.75" customHeight="1" thickBot="1">
      <c r="A4" s="21" t="s">
        <v>3</v>
      </c>
      <c r="B4" s="26" t="s">
        <v>4</v>
      </c>
      <c r="C4" s="10" t="s">
        <v>5</v>
      </c>
      <c r="D4" s="97" t="s">
        <v>6</v>
      </c>
      <c r="E4" s="98"/>
      <c r="F4" s="97" t="s">
        <v>7</v>
      </c>
      <c r="G4" s="98"/>
    </row>
    <row r="5" spans="1:8">
      <c r="A5" s="11"/>
      <c r="B5" s="15"/>
      <c r="C5" s="23"/>
      <c r="D5" s="25" t="s">
        <v>8</v>
      </c>
      <c r="E5" t="s">
        <v>9</v>
      </c>
      <c r="F5" s="6" t="s">
        <v>8</v>
      </c>
      <c r="G5" s="22" t="s">
        <v>9</v>
      </c>
    </row>
    <row r="6" spans="1:8">
      <c r="A6" s="12">
        <v>44927</v>
      </c>
      <c r="B6" s="15" t="s">
        <v>10</v>
      </c>
      <c r="C6" s="92">
        <v>3</v>
      </c>
      <c r="D6" s="93">
        <v>400</v>
      </c>
      <c r="F6" s="6"/>
      <c r="G6" s="94"/>
    </row>
    <row r="7" spans="1:8">
      <c r="A7" s="12">
        <v>44927</v>
      </c>
      <c r="B7" s="15" t="s">
        <v>140</v>
      </c>
      <c r="C7" s="24">
        <v>4</v>
      </c>
      <c r="D7" s="28"/>
      <c r="E7" s="9">
        <v>-300</v>
      </c>
      <c r="F7" s="28"/>
      <c r="G7" s="27"/>
      <c r="H7" s="29"/>
    </row>
    <row r="8" spans="1:8">
      <c r="A8" s="12">
        <v>44957</v>
      </c>
      <c r="B8" s="5" t="s">
        <v>141</v>
      </c>
      <c r="C8" s="24">
        <v>5</v>
      </c>
      <c r="D8" s="28"/>
      <c r="E8" s="9">
        <v>-5</v>
      </c>
      <c r="F8" s="28"/>
      <c r="G8" s="27"/>
      <c r="H8" s="29"/>
    </row>
    <row r="9" spans="1:8">
      <c r="A9" s="12">
        <v>44958</v>
      </c>
      <c r="B9" s="5" t="s">
        <v>11</v>
      </c>
      <c r="C9" s="24">
        <v>6</v>
      </c>
      <c r="D9" s="28">
        <v>500</v>
      </c>
      <c r="E9" s="9"/>
      <c r="F9" s="28"/>
      <c r="G9" s="27"/>
      <c r="H9" s="29"/>
    </row>
    <row r="10" spans="1:8">
      <c r="A10" s="12">
        <v>44985</v>
      </c>
      <c r="B10" s="15" t="s">
        <v>12</v>
      </c>
      <c r="C10" s="24">
        <v>8</v>
      </c>
      <c r="D10" s="28"/>
      <c r="E10" s="9"/>
      <c r="F10" s="28"/>
      <c r="G10" s="27">
        <v>-300</v>
      </c>
      <c r="H10" s="29"/>
    </row>
    <row r="11" spans="1:8">
      <c r="A11" s="12"/>
      <c r="B11" s="15"/>
      <c r="C11" s="24"/>
      <c r="D11" s="28"/>
      <c r="E11" s="9"/>
      <c r="F11" s="28"/>
      <c r="G11" s="27"/>
      <c r="H11" s="29"/>
    </row>
    <row r="12" spans="1:8">
      <c r="A12" s="12"/>
      <c r="B12" s="15"/>
      <c r="C12" s="24"/>
      <c r="D12" s="28"/>
      <c r="E12" s="9"/>
      <c r="F12" s="28"/>
      <c r="G12" s="27"/>
      <c r="H12" s="29"/>
    </row>
    <row r="13" spans="1:8">
      <c r="A13" s="12"/>
      <c r="B13" s="15"/>
      <c r="C13" s="24"/>
      <c r="D13" s="28"/>
      <c r="E13" s="9"/>
      <c r="F13" s="28"/>
      <c r="G13" s="27"/>
      <c r="H13" s="29"/>
    </row>
    <row r="14" spans="1:8">
      <c r="A14" s="12"/>
      <c r="B14" s="15"/>
      <c r="C14" s="24"/>
      <c r="D14" s="28"/>
      <c r="E14" s="9"/>
      <c r="F14" s="28"/>
      <c r="G14" s="27"/>
      <c r="H14" s="29"/>
    </row>
    <row r="15" spans="1:8">
      <c r="A15" s="12"/>
      <c r="B15" s="15"/>
      <c r="C15" s="24"/>
      <c r="D15" s="28"/>
      <c r="E15" s="9"/>
      <c r="F15" s="28"/>
      <c r="G15" s="27"/>
      <c r="H15" s="29"/>
    </row>
    <row r="16" spans="1:8">
      <c r="A16" s="12">
        <v>45291</v>
      </c>
      <c r="B16" s="15" t="s">
        <v>12</v>
      </c>
      <c r="C16" s="24">
        <v>13</v>
      </c>
      <c r="D16" s="28"/>
      <c r="E16" s="9"/>
      <c r="F16" s="28"/>
      <c r="G16" s="30">
        <v>-295</v>
      </c>
      <c r="H16" s="29"/>
    </row>
    <row r="17" spans="1:8" ht="13" thickBot="1">
      <c r="A17" s="13"/>
      <c r="B17" s="32"/>
      <c r="C17" s="50"/>
      <c r="D17" s="34">
        <f>SUM(D6:D16)</f>
        <v>900</v>
      </c>
      <c r="E17" s="34">
        <f>SUM(E6:E16)</f>
        <v>-305</v>
      </c>
      <c r="F17" s="34">
        <f>SUM(F6:F16)</f>
        <v>0</v>
      </c>
      <c r="G17" s="35">
        <f>SUM(G6:G16)</f>
        <v>-595</v>
      </c>
      <c r="H17" s="29"/>
    </row>
    <row r="18" spans="1:8" ht="13" thickBot="1">
      <c r="B18" s="15"/>
      <c r="C18" s="15"/>
      <c r="D18" s="29"/>
      <c r="E18" s="19">
        <f>D17+E17+G17</f>
        <v>0</v>
      </c>
      <c r="F18" s="29"/>
      <c r="G18" s="29"/>
      <c r="H18" s="29"/>
    </row>
    <row r="19" spans="1:8" ht="13" thickTop="1">
      <c r="B19" s="15"/>
      <c r="C19" s="15"/>
      <c r="D19" s="29" t="s">
        <v>13</v>
      </c>
      <c r="E19" s="29"/>
      <c r="F19" s="29"/>
      <c r="G19" s="9"/>
      <c r="H19" s="29"/>
    </row>
    <row r="20" spans="1:8">
      <c r="B20" s="15"/>
      <c r="C20" s="15"/>
      <c r="D20" s="29"/>
      <c r="E20" s="29"/>
      <c r="F20" s="29"/>
      <c r="G20" s="9"/>
      <c r="H20" s="29"/>
    </row>
    <row r="21" spans="1:8">
      <c r="B21" s="15"/>
      <c r="C21" s="15"/>
      <c r="D21" s="29"/>
      <c r="E21" s="29"/>
      <c r="F21" s="29"/>
      <c r="G21" s="9"/>
      <c r="H21" s="29"/>
    </row>
    <row r="22" spans="1:8">
      <c r="G22" s="7"/>
    </row>
    <row r="24" spans="1:8">
      <c r="B24" s="15" t="s">
        <v>14</v>
      </c>
      <c r="C24" s="4">
        <f>F3</f>
        <v>0</v>
      </c>
      <c r="D24" s="29" t="s">
        <v>147</v>
      </c>
    </row>
    <row r="25" spans="1:8">
      <c r="B25" s="15" t="s">
        <v>15</v>
      </c>
      <c r="C25" s="17">
        <f>SUM(D17+E17)</f>
        <v>595</v>
      </c>
      <c r="D25" s="16"/>
    </row>
    <row r="26" spans="1:8">
      <c r="B26" s="15" t="s">
        <v>16</v>
      </c>
      <c r="C26" s="69">
        <f>G17</f>
        <v>-595</v>
      </c>
      <c r="D26" s="9" t="s">
        <v>17</v>
      </c>
    </row>
    <row r="27" spans="1:8">
      <c r="B27" s="15" t="s">
        <v>18</v>
      </c>
      <c r="C27" s="68">
        <f>C25+C26</f>
        <v>0</v>
      </c>
    </row>
    <row r="29" spans="1:8" ht="13">
      <c r="A29" s="51" t="s">
        <v>19</v>
      </c>
    </row>
    <row r="30" spans="1:8">
      <c r="A30">
        <v>1</v>
      </c>
    </row>
    <row r="31" spans="1:8">
      <c r="A31" s="29" t="s">
        <v>20</v>
      </c>
      <c r="B31" s="66"/>
      <c r="C31" s="66" t="s">
        <v>21</v>
      </c>
      <c r="D31" s="67" t="s">
        <v>22</v>
      </c>
      <c r="E31" s="67" t="s">
        <v>23</v>
      </c>
      <c r="F31" s="53"/>
    </row>
    <row r="32" spans="1:8">
      <c r="B32" s="15" t="s">
        <v>24</v>
      </c>
    </row>
    <row r="34" spans="1:6">
      <c r="B34" s="15" t="s">
        <v>25</v>
      </c>
    </row>
    <row r="35" spans="1:6">
      <c r="B35" s="52"/>
      <c r="C35" s="52"/>
      <c r="D35" s="53"/>
      <c r="E35" s="53"/>
      <c r="F35" s="53"/>
    </row>
    <row r="36" spans="1:6">
      <c r="B36" s="15" t="s">
        <v>26</v>
      </c>
    </row>
    <row r="38" spans="1:6">
      <c r="B38" s="15" t="s">
        <v>25</v>
      </c>
    </row>
    <row r="39" spans="1:6">
      <c r="A39" s="53"/>
      <c r="B39" s="52"/>
      <c r="C39" s="52"/>
      <c r="D39" s="53"/>
      <c r="E39" s="53"/>
      <c r="F39" s="53"/>
    </row>
    <row r="40" spans="1:6">
      <c r="A40">
        <v>2</v>
      </c>
    </row>
    <row r="41" spans="1:6">
      <c r="A41" s="29" t="s">
        <v>20</v>
      </c>
      <c r="B41" s="66"/>
      <c r="C41" s="66" t="s">
        <v>21</v>
      </c>
      <c r="D41" s="67" t="s">
        <v>22</v>
      </c>
      <c r="E41" s="67" t="s">
        <v>23</v>
      </c>
      <c r="F41" s="53"/>
    </row>
    <row r="42" spans="1:6">
      <c r="B42" s="15" t="s">
        <v>24</v>
      </c>
    </row>
    <row r="44" spans="1:6">
      <c r="B44" s="15" t="s">
        <v>25</v>
      </c>
    </row>
    <row r="45" spans="1:6">
      <c r="B45" s="52"/>
      <c r="C45" s="52"/>
      <c r="D45" s="53"/>
      <c r="E45" s="53"/>
      <c r="F45" s="53"/>
    </row>
    <row r="46" spans="1:6">
      <c r="B46" s="15" t="s">
        <v>26</v>
      </c>
    </row>
    <row r="48" spans="1:6">
      <c r="B48" s="15" t="s">
        <v>25</v>
      </c>
    </row>
    <row r="49" spans="2:6">
      <c r="B49" s="52"/>
      <c r="C49" s="52"/>
      <c r="D49" s="53"/>
      <c r="E49" s="53"/>
      <c r="F49" s="53"/>
    </row>
  </sheetData>
  <mergeCells count="2">
    <mergeCell ref="D4:E4"/>
    <mergeCell ref="F4:G4"/>
  </mergeCells>
  <pageMargins left="0.7" right="0.7" top="0.75" bottom="0.75" header="0.3" footer="0.3"/>
  <pageSetup paperSize="9" scale="56" orientation="landscape" r:id="rId1"/>
  <headerFooter>
    <oddHeader>&amp;L&amp;"Arial"&amp;8&amp;K000000  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C986-2B05-4380-BD5F-DC2EE4CB7609}">
  <sheetPr>
    <pageSetUpPr fitToPage="1"/>
  </sheetPr>
  <dimension ref="A1:F42"/>
  <sheetViews>
    <sheetView zoomScaleNormal="100" workbookViewId="0">
      <pane xSplit="3" ySplit="5" topLeftCell="D6" activePane="bottomRight" state="frozen"/>
      <selection pane="topRight" activeCell="D1" sqref="D1"/>
      <selection pane="bottomLeft" activeCell="A2" sqref="A2"/>
      <selection pane="bottomRight" activeCell="H3" sqref="H3"/>
    </sheetView>
  </sheetViews>
  <sheetFormatPr defaultRowHeight="12.5"/>
  <cols>
    <col min="1" max="1" width="13" customWidth="1"/>
    <col min="2" max="2" width="56.81640625" style="5" customWidth="1"/>
    <col min="3" max="3" width="5.81640625" style="5" customWidth="1"/>
    <col min="4" max="4" width="14" customWidth="1"/>
    <col min="5" max="5" width="14.1796875" customWidth="1"/>
  </cols>
  <sheetData>
    <row r="1" spans="1:6">
      <c r="A1" s="88" t="s">
        <v>149</v>
      </c>
      <c r="B1" s="5" t="s">
        <v>0</v>
      </c>
    </row>
    <row r="2" spans="1:6">
      <c r="B2" s="15" t="s">
        <v>27</v>
      </c>
    </row>
    <row r="3" spans="1:6" ht="25">
      <c r="B3" s="15" t="s">
        <v>142</v>
      </c>
    </row>
    <row r="4" spans="1:6" ht="13.5" thickBot="1">
      <c r="D4" s="29"/>
      <c r="E4" s="55"/>
    </row>
    <row r="5" spans="1:6" s="5" customFormat="1" ht="33.75" customHeight="1" thickBot="1">
      <c r="A5" s="21" t="s">
        <v>28</v>
      </c>
      <c r="B5" s="26" t="s">
        <v>4</v>
      </c>
      <c r="C5" s="10" t="s">
        <v>5</v>
      </c>
      <c r="D5" s="98" t="s">
        <v>29</v>
      </c>
      <c r="E5" s="99"/>
    </row>
    <row r="6" spans="1:6">
      <c r="A6" s="11"/>
      <c r="B6" s="15"/>
      <c r="C6" s="23"/>
      <c r="D6" s="29" t="s">
        <v>8</v>
      </c>
      <c r="E6" s="54" t="s">
        <v>9</v>
      </c>
    </row>
    <row r="7" spans="1:6">
      <c r="A7" s="12">
        <v>44927</v>
      </c>
      <c r="B7" s="15" t="s">
        <v>30</v>
      </c>
      <c r="C7" s="24">
        <v>1</v>
      </c>
      <c r="D7" s="9"/>
      <c r="E7" s="27">
        <v>-50</v>
      </c>
      <c r="F7" s="29"/>
    </row>
    <row r="8" spans="1:6" ht="12.65" customHeight="1">
      <c r="A8" s="12">
        <v>44927</v>
      </c>
      <c r="B8" s="15" t="s">
        <v>31</v>
      </c>
      <c r="C8" s="24">
        <v>2</v>
      </c>
      <c r="D8" s="9"/>
      <c r="E8" s="27">
        <v>-25</v>
      </c>
      <c r="F8" s="29"/>
    </row>
    <row r="9" spans="1:6">
      <c r="A9" s="12">
        <v>44985</v>
      </c>
      <c r="B9" s="56" t="s">
        <v>32</v>
      </c>
      <c r="C9" s="24">
        <v>7</v>
      </c>
      <c r="D9" s="9">
        <v>300</v>
      </c>
      <c r="E9" s="27"/>
      <c r="F9" s="29"/>
    </row>
    <row r="10" spans="1:6">
      <c r="A10" s="12">
        <v>44986</v>
      </c>
      <c r="B10" s="56" t="s">
        <v>146</v>
      </c>
      <c r="C10" s="24">
        <v>9</v>
      </c>
      <c r="D10" s="9"/>
      <c r="E10" s="27">
        <v>-100</v>
      </c>
      <c r="F10" s="29"/>
    </row>
    <row r="11" spans="1:6">
      <c r="A11" s="12">
        <v>44986</v>
      </c>
      <c r="B11" s="56" t="s">
        <v>33</v>
      </c>
      <c r="C11" s="24">
        <v>10</v>
      </c>
      <c r="D11" s="9">
        <v>50</v>
      </c>
      <c r="E11" s="27"/>
      <c r="F11" s="29"/>
    </row>
    <row r="12" spans="1:6">
      <c r="A12" s="12">
        <v>45017</v>
      </c>
      <c r="B12" s="56" t="s">
        <v>34</v>
      </c>
      <c r="C12" s="24">
        <v>11</v>
      </c>
      <c r="D12" s="9">
        <v>200</v>
      </c>
      <c r="E12" s="27"/>
      <c r="F12" s="29"/>
    </row>
    <row r="13" spans="1:6">
      <c r="A13" s="12">
        <v>45017</v>
      </c>
      <c r="B13" s="15" t="s">
        <v>35</v>
      </c>
      <c r="C13" s="24">
        <v>12</v>
      </c>
      <c r="D13" s="9">
        <v>25</v>
      </c>
      <c r="E13" s="27"/>
      <c r="F13" s="29"/>
    </row>
    <row r="14" spans="1:6">
      <c r="A14" s="12">
        <v>45291</v>
      </c>
      <c r="B14" s="15" t="s">
        <v>32</v>
      </c>
      <c r="C14" s="24">
        <v>14</v>
      </c>
      <c r="D14" s="9">
        <v>295</v>
      </c>
      <c r="E14" s="27"/>
      <c r="F14" s="29"/>
    </row>
    <row r="15" spans="1:6">
      <c r="A15" s="12"/>
      <c r="B15" s="15"/>
      <c r="C15" s="24"/>
      <c r="D15" s="9"/>
      <c r="E15" s="27"/>
      <c r="F15" s="29"/>
    </row>
    <row r="16" spans="1:6">
      <c r="A16" s="12"/>
      <c r="B16" s="15"/>
      <c r="C16" s="24"/>
      <c r="D16" s="9"/>
      <c r="E16" s="27"/>
      <c r="F16" s="29"/>
    </row>
    <row r="17" spans="1:6">
      <c r="A17" s="12"/>
      <c r="B17" s="15"/>
      <c r="C17" s="24"/>
      <c r="D17" s="9"/>
      <c r="E17" s="27"/>
      <c r="F17" s="29"/>
    </row>
    <row r="18" spans="1:6">
      <c r="A18" s="12"/>
      <c r="B18" s="15"/>
      <c r="C18" s="24"/>
      <c r="D18" s="9"/>
      <c r="E18" s="27"/>
      <c r="F18" s="29"/>
    </row>
    <row r="19" spans="1:6">
      <c r="A19" s="12"/>
      <c r="B19" s="15"/>
      <c r="C19" s="24"/>
      <c r="D19" s="9"/>
      <c r="E19" s="27"/>
      <c r="F19" s="29"/>
    </row>
    <row r="20" spans="1:6">
      <c r="A20" s="12"/>
      <c r="B20" s="15"/>
      <c r="C20" s="24"/>
      <c r="D20" s="9"/>
      <c r="E20" s="27"/>
      <c r="F20" s="29"/>
    </row>
    <row r="21" spans="1:6">
      <c r="A21" s="12"/>
      <c r="B21" s="15"/>
      <c r="C21" s="24"/>
      <c r="D21" s="9"/>
      <c r="E21" s="27"/>
      <c r="F21" s="29"/>
    </row>
    <row r="22" spans="1:6">
      <c r="A22" s="12"/>
      <c r="B22" s="15"/>
      <c r="C22" s="24"/>
      <c r="D22" s="9"/>
      <c r="E22" s="27"/>
      <c r="F22" s="29"/>
    </row>
    <row r="23" spans="1:6">
      <c r="A23" s="12"/>
      <c r="B23" s="15"/>
      <c r="C23" s="24"/>
      <c r="D23" s="9"/>
      <c r="E23" s="27"/>
      <c r="F23" s="29"/>
    </row>
    <row r="24" spans="1:6">
      <c r="A24" s="12"/>
      <c r="C24" s="24"/>
      <c r="D24" s="9"/>
      <c r="E24" s="27"/>
      <c r="F24" s="29"/>
    </row>
    <row r="25" spans="1:6">
      <c r="A25" s="12"/>
      <c r="C25" s="24"/>
      <c r="D25" s="9"/>
      <c r="E25" s="27"/>
      <c r="F25" s="29"/>
    </row>
    <row r="26" spans="1:6">
      <c r="A26" s="12"/>
      <c r="C26" s="24"/>
      <c r="D26" s="9"/>
      <c r="E26" s="27"/>
      <c r="F26" s="29"/>
    </row>
    <row r="27" spans="1:6">
      <c r="A27" s="12"/>
      <c r="C27" s="24"/>
      <c r="D27" s="9"/>
      <c r="E27" s="27"/>
      <c r="F27" s="29"/>
    </row>
    <row r="28" spans="1:6">
      <c r="A28" s="12"/>
      <c r="C28" s="24"/>
      <c r="D28" s="9"/>
      <c r="E28" s="30"/>
      <c r="F28" s="29"/>
    </row>
    <row r="29" spans="1:6" ht="13" thickBot="1">
      <c r="A29" s="13"/>
      <c r="B29" s="32"/>
      <c r="C29" s="33"/>
      <c r="D29" s="34">
        <f>SUM(D7:D28)</f>
        <v>870</v>
      </c>
      <c r="E29" s="34">
        <f>SUM(E7:E28)</f>
        <v>-175</v>
      </c>
      <c r="F29" s="29"/>
    </row>
    <row r="30" spans="1:6" ht="13" thickBot="1">
      <c r="B30" s="15"/>
      <c r="C30" s="15"/>
      <c r="D30" s="29"/>
      <c r="E30" s="19">
        <f>D29+E29</f>
        <v>695</v>
      </c>
      <c r="F30" s="29"/>
    </row>
    <row r="31" spans="1:6" ht="13" thickTop="1">
      <c r="B31" s="15"/>
      <c r="C31" s="15"/>
      <c r="D31" s="29" t="s">
        <v>13</v>
      </c>
      <c r="E31" s="29"/>
      <c r="F31" s="29"/>
    </row>
    <row r="32" spans="1:6">
      <c r="B32" s="15"/>
      <c r="C32" s="15"/>
      <c r="D32" s="9"/>
      <c r="E32" s="9"/>
      <c r="F32" s="29"/>
    </row>
    <row r="33" spans="2:6">
      <c r="B33" s="15"/>
      <c r="C33" s="15"/>
      <c r="D33" s="29"/>
      <c r="E33" s="29"/>
      <c r="F33" s="29"/>
    </row>
    <row r="34" spans="2:6">
      <c r="E34" s="7"/>
    </row>
    <row r="35" spans="2:6">
      <c r="E35" t="s">
        <v>13</v>
      </c>
    </row>
    <row r="36" spans="2:6">
      <c r="B36" s="15"/>
      <c r="D36" s="4"/>
    </row>
    <row r="37" spans="2:6">
      <c r="B37" s="15" t="s">
        <v>36</v>
      </c>
      <c r="D37" s="18">
        <f>D29+E29</f>
        <v>695</v>
      </c>
    </row>
    <row r="38" spans="2:6">
      <c r="B38" s="15" t="s">
        <v>37</v>
      </c>
      <c r="D38" s="7">
        <f>D36+D37</f>
        <v>695</v>
      </c>
      <c r="E38" s="17"/>
    </row>
    <row r="40" spans="2:6">
      <c r="E40" s="7"/>
    </row>
    <row r="42" spans="2:6">
      <c r="D42" s="7"/>
    </row>
  </sheetData>
  <mergeCells count="1">
    <mergeCell ref="D5:E5"/>
  </mergeCells>
  <pageMargins left="0.7" right="0.7" top="0.75" bottom="0.75" header="0.3" footer="0.3"/>
  <pageSetup paperSize="9" scale="56" orientation="landscape" r:id="rId1"/>
  <headerFooter>
    <oddHeader>&amp;L&amp;"Arial"&amp;8&amp;K000000  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4"/>
  <sheetViews>
    <sheetView zoomScaleNormal="100" workbookViewId="0">
      <pane xSplit="3" ySplit="6" topLeftCell="M10" activePane="bottomRight" state="frozen"/>
      <selection pane="topRight" activeCell="D1" sqref="D1"/>
      <selection pane="bottomLeft" activeCell="A2" sqref="A2"/>
      <selection pane="bottomRight" activeCell="U27" sqref="U27"/>
    </sheetView>
  </sheetViews>
  <sheetFormatPr defaultRowHeight="12.5"/>
  <cols>
    <col min="1" max="1" width="12.54296875" customWidth="1"/>
    <col min="2" max="2" width="37.81640625" style="5" customWidth="1"/>
    <col min="3" max="3" width="15.81640625" style="5" customWidth="1"/>
    <col min="4" max="31" width="9.6328125" customWidth="1"/>
  </cols>
  <sheetData>
    <row r="1" spans="1:31">
      <c r="A1" s="88" t="s">
        <v>149</v>
      </c>
      <c r="B1" s="5" t="s">
        <v>0</v>
      </c>
    </row>
    <row r="2" spans="1:31">
      <c r="B2" s="5" t="s">
        <v>1</v>
      </c>
    </row>
    <row r="3" spans="1:31" ht="25">
      <c r="B3" s="15" t="s">
        <v>38</v>
      </c>
    </row>
    <row r="4" spans="1:31" ht="9" customHeight="1">
      <c r="D4" s="16"/>
    </row>
    <row r="5" spans="1:31" ht="13.5" customHeight="1" thickBot="1">
      <c r="D5" s="29" t="s">
        <v>73</v>
      </c>
      <c r="F5" s="29" t="s">
        <v>73</v>
      </c>
      <c r="H5" s="29" t="s">
        <v>76</v>
      </c>
      <c r="J5" s="29" t="s">
        <v>66</v>
      </c>
      <c r="L5" s="29" t="s">
        <v>66</v>
      </c>
      <c r="N5" s="29" t="s">
        <v>66</v>
      </c>
      <c r="P5" s="29" t="s">
        <v>66</v>
      </c>
      <c r="R5" s="29" t="s">
        <v>66</v>
      </c>
      <c r="T5" s="29" t="s">
        <v>66</v>
      </c>
      <c r="V5" s="29" t="s">
        <v>66</v>
      </c>
      <c r="X5" s="29" t="s">
        <v>66</v>
      </c>
      <c r="Z5" s="29" t="s">
        <v>66</v>
      </c>
    </row>
    <row r="6" spans="1:31" s="5" customFormat="1" ht="61" customHeight="1" thickBot="1">
      <c r="A6" s="21" t="s">
        <v>3</v>
      </c>
      <c r="B6" s="26" t="s">
        <v>39</v>
      </c>
      <c r="C6" s="21" t="s">
        <v>5</v>
      </c>
      <c r="D6" s="106" t="s">
        <v>153</v>
      </c>
      <c r="E6" s="107"/>
      <c r="F6" s="111" t="s">
        <v>144</v>
      </c>
      <c r="G6" s="112"/>
      <c r="H6" s="108" t="s">
        <v>40</v>
      </c>
      <c r="I6" s="109"/>
      <c r="J6" s="113" t="s">
        <v>154</v>
      </c>
      <c r="K6" s="114"/>
      <c r="L6" s="110" t="s">
        <v>143</v>
      </c>
      <c r="M6" s="105"/>
      <c r="N6" s="104" t="s">
        <v>41</v>
      </c>
      <c r="O6" s="105"/>
      <c r="P6" s="104" t="s">
        <v>42</v>
      </c>
      <c r="Q6" s="105"/>
      <c r="R6" s="104" t="s">
        <v>155</v>
      </c>
      <c r="S6" s="105"/>
      <c r="T6" s="104" t="s">
        <v>43</v>
      </c>
      <c r="U6" s="105"/>
      <c r="V6" s="104" t="s">
        <v>44</v>
      </c>
      <c r="W6" s="105"/>
      <c r="X6" s="104" t="s">
        <v>45</v>
      </c>
      <c r="Y6" s="105"/>
      <c r="Z6" s="103" t="s">
        <v>31</v>
      </c>
      <c r="AA6" s="103"/>
      <c r="AB6" s="100" t="s">
        <v>46</v>
      </c>
      <c r="AC6" s="101"/>
      <c r="AD6" s="102" t="s">
        <v>47</v>
      </c>
      <c r="AE6" s="102"/>
    </row>
    <row r="7" spans="1:31">
      <c r="A7" s="11"/>
      <c r="B7" s="15"/>
      <c r="C7" s="59"/>
      <c r="D7" s="85" t="s">
        <v>8</v>
      </c>
      <c r="E7" s="58" t="s">
        <v>9</v>
      </c>
      <c r="F7" s="29" t="s">
        <v>8</v>
      </c>
      <c r="G7" s="29" t="s">
        <v>9</v>
      </c>
      <c r="H7" s="57" t="s">
        <v>8</v>
      </c>
      <c r="I7" s="58" t="s">
        <v>9</v>
      </c>
      <c r="J7" s="29" t="s">
        <v>8</v>
      </c>
      <c r="K7" s="58" t="s">
        <v>9</v>
      </c>
      <c r="L7" s="29" t="s">
        <v>8</v>
      </c>
      <c r="M7" s="29" t="s">
        <v>9</v>
      </c>
      <c r="N7" s="57" t="s">
        <v>8</v>
      </c>
      <c r="O7" s="58" t="s">
        <v>9</v>
      </c>
      <c r="P7" s="29" t="s">
        <v>8</v>
      </c>
      <c r="Q7" s="29" t="s">
        <v>9</v>
      </c>
      <c r="R7" s="95" t="s">
        <v>8</v>
      </c>
      <c r="S7" s="29" t="s">
        <v>9</v>
      </c>
      <c r="T7" s="57" t="s">
        <v>8</v>
      </c>
      <c r="U7" s="29" t="s">
        <v>9</v>
      </c>
      <c r="V7" s="57" t="s">
        <v>8</v>
      </c>
      <c r="W7" s="29" t="s">
        <v>9</v>
      </c>
      <c r="X7" s="57" t="s">
        <v>8</v>
      </c>
      <c r="Y7" s="58" t="s">
        <v>9</v>
      </c>
      <c r="Z7" s="6" t="s">
        <v>8</v>
      </c>
      <c r="AA7" s="22" t="s">
        <v>9</v>
      </c>
      <c r="AB7" s="57" t="s">
        <v>8</v>
      </c>
      <c r="AC7" s="58" t="s">
        <v>9</v>
      </c>
      <c r="AD7" s="6" t="s">
        <v>8</v>
      </c>
      <c r="AE7" s="22" t="s">
        <v>9</v>
      </c>
    </row>
    <row r="8" spans="1:31">
      <c r="A8" s="12">
        <v>44927</v>
      </c>
      <c r="B8" s="15" t="s">
        <v>48</v>
      </c>
      <c r="C8" s="24">
        <v>1</v>
      </c>
      <c r="D8" s="86"/>
      <c r="E8" s="27"/>
      <c r="F8" s="9"/>
      <c r="G8" s="9"/>
      <c r="H8" s="28"/>
      <c r="I8" s="27"/>
      <c r="J8" s="9"/>
      <c r="K8" s="27"/>
      <c r="L8" s="9"/>
      <c r="M8" s="9"/>
      <c r="N8" s="28"/>
      <c r="O8" s="27"/>
      <c r="P8" s="17"/>
      <c r="Q8" s="9"/>
      <c r="R8" s="28"/>
      <c r="S8" s="9"/>
      <c r="T8" s="28"/>
      <c r="U8" s="9">
        <v>-50</v>
      </c>
      <c r="V8" s="28"/>
      <c r="W8" s="9"/>
      <c r="X8" s="28"/>
      <c r="Y8" s="27"/>
      <c r="Z8" s="28"/>
      <c r="AA8" s="27"/>
      <c r="AB8" s="28"/>
      <c r="AC8" s="27"/>
      <c r="AD8" s="28"/>
      <c r="AE8" s="27"/>
    </row>
    <row r="9" spans="1:31" ht="12.65" customHeight="1">
      <c r="A9" s="12">
        <v>44927</v>
      </c>
      <c r="B9" s="15" t="s">
        <v>48</v>
      </c>
      <c r="C9" s="24">
        <v>2</v>
      </c>
      <c r="D9" s="86"/>
      <c r="E9" s="27"/>
      <c r="F9" s="9"/>
      <c r="G9" s="9"/>
      <c r="H9" s="28"/>
      <c r="I9" s="27"/>
      <c r="J9" s="9"/>
      <c r="L9" s="9"/>
      <c r="M9" s="9"/>
      <c r="N9" s="28"/>
      <c r="O9" s="27"/>
      <c r="P9" s="9"/>
      <c r="Q9" s="9"/>
      <c r="R9" s="28"/>
      <c r="S9" s="9"/>
      <c r="T9" s="28"/>
      <c r="U9" s="9"/>
      <c r="V9" s="28"/>
      <c r="W9" s="9"/>
      <c r="X9" s="28"/>
      <c r="Y9" s="27"/>
      <c r="Z9" s="28"/>
      <c r="AA9" s="27">
        <v>-25</v>
      </c>
      <c r="AB9" s="28"/>
      <c r="AC9" s="27"/>
      <c r="AD9" s="28"/>
      <c r="AE9" s="27"/>
    </row>
    <row r="10" spans="1:31" ht="12.65" customHeight="1">
      <c r="A10" s="12">
        <v>44927</v>
      </c>
      <c r="B10" s="15" t="s">
        <v>49</v>
      </c>
      <c r="C10" s="24">
        <v>3</v>
      </c>
      <c r="D10" s="86"/>
      <c r="E10" s="27"/>
      <c r="F10" s="9"/>
      <c r="G10" s="9"/>
      <c r="H10" s="28"/>
      <c r="I10" s="27"/>
      <c r="J10" s="9"/>
      <c r="K10" s="27"/>
      <c r="L10" s="9"/>
      <c r="M10" s="9"/>
      <c r="N10" s="28"/>
      <c r="O10" s="27"/>
      <c r="P10" s="9">
        <v>400</v>
      </c>
      <c r="Q10" s="9"/>
      <c r="R10" s="28"/>
      <c r="S10" s="9"/>
      <c r="T10" s="28"/>
      <c r="U10" s="9"/>
      <c r="V10" s="28"/>
      <c r="W10" s="9"/>
      <c r="X10" s="28"/>
      <c r="Y10" s="27"/>
      <c r="Z10" s="28"/>
      <c r="AA10" s="27"/>
      <c r="AB10" s="28"/>
      <c r="AC10" s="27"/>
      <c r="AD10" s="28"/>
      <c r="AE10" s="27"/>
    </row>
    <row r="11" spans="1:31" ht="12.65" customHeight="1">
      <c r="A11" s="12">
        <v>44927</v>
      </c>
      <c r="B11" s="15" t="s">
        <v>49</v>
      </c>
      <c r="C11" s="24">
        <v>4</v>
      </c>
      <c r="D11" s="86"/>
      <c r="E11" s="27"/>
      <c r="F11" s="9"/>
      <c r="G11" s="9"/>
      <c r="H11" s="28"/>
      <c r="I11" s="27"/>
      <c r="J11" s="9"/>
      <c r="K11" s="27"/>
      <c r="L11" s="9"/>
      <c r="M11" s="9"/>
      <c r="N11" s="28"/>
      <c r="O11" s="27">
        <v>-300</v>
      </c>
      <c r="P11" s="9"/>
      <c r="Q11" s="9"/>
      <c r="R11" s="28"/>
      <c r="S11" s="9"/>
      <c r="T11" s="28"/>
      <c r="U11" s="9"/>
      <c r="V11" s="28"/>
      <c r="W11" s="9"/>
      <c r="X11" s="28"/>
      <c r="Y11" s="27"/>
      <c r="Z11" s="28"/>
      <c r="AA11" s="27"/>
      <c r="AB11" s="28"/>
      <c r="AC11" s="27"/>
      <c r="AD11" s="28"/>
      <c r="AE11" s="27"/>
    </row>
    <row r="12" spans="1:31" ht="12.65" customHeight="1">
      <c r="A12" s="12">
        <v>44957</v>
      </c>
      <c r="B12" s="15" t="s">
        <v>49</v>
      </c>
      <c r="C12" s="24">
        <v>5</v>
      </c>
      <c r="D12" s="86"/>
      <c r="E12" s="27"/>
      <c r="F12" s="9"/>
      <c r="G12" s="9"/>
      <c r="H12" s="28"/>
      <c r="I12" s="27"/>
      <c r="J12" s="9"/>
      <c r="K12" s="27"/>
      <c r="L12" s="9"/>
      <c r="M12" s="9"/>
      <c r="N12" s="28"/>
      <c r="O12" s="27"/>
      <c r="P12" s="9"/>
      <c r="Q12" s="9"/>
      <c r="R12" s="28"/>
      <c r="S12" s="9"/>
      <c r="T12" s="28"/>
      <c r="U12" s="9">
        <v>-5</v>
      </c>
      <c r="V12" s="28"/>
      <c r="W12" s="9"/>
      <c r="X12" s="28"/>
      <c r="Y12" s="27"/>
      <c r="Z12" s="28"/>
      <c r="AA12" s="27"/>
      <c r="AB12" s="28"/>
      <c r="AC12" s="27"/>
      <c r="AD12" s="28"/>
      <c r="AE12" s="27"/>
    </row>
    <row r="13" spans="1:31" ht="12.65" customHeight="1">
      <c r="A13" s="12">
        <v>44958</v>
      </c>
      <c r="B13" s="15" t="s">
        <v>49</v>
      </c>
      <c r="C13" s="24">
        <v>6</v>
      </c>
      <c r="D13" s="86"/>
      <c r="E13" s="27"/>
      <c r="F13" s="9"/>
      <c r="G13" s="9"/>
      <c r="H13" s="28"/>
      <c r="I13" s="27"/>
      <c r="J13" s="9"/>
      <c r="K13" s="27"/>
      <c r="L13" s="9"/>
      <c r="M13" s="9"/>
      <c r="N13" s="28"/>
      <c r="O13" s="27"/>
      <c r="P13" s="9">
        <v>500</v>
      </c>
      <c r="Q13" s="9"/>
      <c r="R13" s="28"/>
      <c r="S13" s="9"/>
      <c r="T13" s="28"/>
      <c r="U13" s="9"/>
      <c r="V13" s="28"/>
      <c r="W13" s="9"/>
      <c r="X13" s="28"/>
      <c r="Y13" s="27"/>
      <c r="Z13" s="28"/>
      <c r="AA13" s="27"/>
      <c r="AB13" s="28"/>
      <c r="AC13" s="27"/>
      <c r="AD13" s="28"/>
      <c r="AE13" s="27"/>
    </row>
    <row r="14" spans="1:31" ht="12.65" customHeight="1">
      <c r="A14" s="12">
        <v>44985</v>
      </c>
      <c r="B14" s="15" t="s">
        <v>50</v>
      </c>
      <c r="C14" s="24">
        <v>7</v>
      </c>
      <c r="D14" s="86"/>
      <c r="E14" s="27"/>
      <c r="F14" s="9"/>
      <c r="G14" s="9"/>
      <c r="H14" s="28"/>
      <c r="I14" s="27"/>
      <c r="J14" s="9"/>
      <c r="K14" s="27"/>
      <c r="L14" s="9"/>
      <c r="M14" s="9"/>
      <c r="N14" s="28"/>
      <c r="O14" s="27"/>
      <c r="P14" s="9"/>
      <c r="Q14" s="9"/>
      <c r="R14" s="28"/>
      <c r="S14" s="9"/>
      <c r="T14" s="28"/>
      <c r="U14" s="9"/>
      <c r="V14" s="28"/>
      <c r="W14" s="9"/>
      <c r="X14" s="28"/>
      <c r="Y14" s="27"/>
      <c r="Z14" s="28"/>
      <c r="AA14" s="27"/>
      <c r="AB14" s="28"/>
      <c r="AD14" s="28">
        <v>300</v>
      </c>
      <c r="AE14" s="27"/>
    </row>
    <row r="15" spans="1:31" ht="12.65" customHeight="1">
      <c r="A15" s="12">
        <v>44985</v>
      </c>
      <c r="B15" s="15" t="s">
        <v>51</v>
      </c>
      <c r="C15" s="24">
        <v>8</v>
      </c>
      <c r="D15" s="86"/>
      <c r="E15" s="27"/>
      <c r="F15" s="9"/>
      <c r="G15" s="9"/>
      <c r="H15" s="28"/>
      <c r="I15" s="27"/>
      <c r="J15" s="9"/>
      <c r="K15" s="27"/>
      <c r="L15" s="9"/>
      <c r="M15" s="9"/>
      <c r="N15" s="28"/>
      <c r="O15" s="27"/>
      <c r="P15" s="9"/>
      <c r="Q15" s="9"/>
      <c r="R15" s="28"/>
      <c r="S15" s="9"/>
      <c r="T15" s="28"/>
      <c r="U15" s="9"/>
      <c r="V15" s="28"/>
      <c r="W15" s="9"/>
      <c r="X15" s="28"/>
      <c r="Y15" s="27"/>
      <c r="Z15" s="28"/>
      <c r="AA15" s="27"/>
      <c r="AB15" s="28"/>
      <c r="AC15" s="27">
        <v>-300</v>
      </c>
      <c r="AD15" s="28"/>
      <c r="AE15" s="27"/>
    </row>
    <row r="16" spans="1:31" ht="12.65" customHeight="1">
      <c r="A16" s="12">
        <v>44986</v>
      </c>
      <c r="B16" s="15" t="s">
        <v>48</v>
      </c>
      <c r="C16" s="24">
        <v>9</v>
      </c>
      <c r="D16" s="86"/>
      <c r="E16" s="27"/>
      <c r="F16" s="9"/>
      <c r="G16" s="9"/>
      <c r="H16" s="28"/>
      <c r="I16" s="27"/>
      <c r="J16" s="9"/>
      <c r="K16" s="27"/>
      <c r="L16" s="9"/>
      <c r="M16" s="9"/>
      <c r="N16" s="28"/>
      <c r="O16" s="27"/>
      <c r="P16" s="9"/>
      <c r="Q16" s="9">
        <v>-100</v>
      </c>
      <c r="R16" s="28"/>
      <c r="S16" s="9"/>
      <c r="T16" s="28"/>
      <c r="U16" s="9"/>
      <c r="V16" s="28"/>
      <c r="W16" s="9"/>
      <c r="X16" s="28"/>
      <c r="Y16" s="27"/>
      <c r="Z16" s="28"/>
      <c r="AA16" s="27"/>
      <c r="AB16" s="28"/>
      <c r="AC16" s="27"/>
      <c r="AD16" s="28"/>
      <c r="AE16" s="27"/>
    </row>
    <row r="17" spans="1:32" ht="12.65" customHeight="1">
      <c r="A17" s="12">
        <v>44986</v>
      </c>
      <c r="B17" s="15" t="s">
        <v>48</v>
      </c>
      <c r="C17" s="24">
        <v>10</v>
      </c>
      <c r="D17" s="86"/>
      <c r="E17" s="27"/>
      <c r="F17" s="9"/>
      <c r="G17" s="9"/>
      <c r="H17" s="28">
        <v>50</v>
      </c>
      <c r="I17" s="27"/>
      <c r="J17" s="9"/>
      <c r="K17" s="27"/>
      <c r="L17" s="9"/>
      <c r="M17" s="9"/>
      <c r="N17" s="28"/>
      <c r="O17" s="27"/>
      <c r="P17" s="9"/>
      <c r="Q17" s="9"/>
      <c r="R17" s="28"/>
      <c r="S17" s="9"/>
      <c r="T17" s="28"/>
      <c r="U17" s="9"/>
      <c r="V17" s="28"/>
      <c r="W17" s="9"/>
      <c r="X17" s="28"/>
      <c r="Y17" s="27"/>
      <c r="Z17" s="28"/>
      <c r="AA17" s="27"/>
      <c r="AB17" s="28"/>
      <c r="AC17" s="27"/>
      <c r="AD17" s="28"/>
      <c r="AE17" s="27"/>
    </row>
    <row r="18" spans="1:32">
      <c r="A18" s="12">
        <v>45017</v>
      </c>
      <c r="B18" s="56" t="s">
        <v>48</v>
      </c>
      <c r="C18" s="24">
        <v>11</v>
      </c>
      <c r="D18" s="86"/>
      <c r="E18" s="27"/>
      <c r="F18" s="9"/>
      <c r="G18" s="9"/>
      <c r="H18" s="28">
        <v>200</v>
      </c>
      <c r="I18" s="27"/>
      <c r="J18" s="9"/>
      <c r="K18" s="27"/>
      <c r="L18" s="9"/>
      <c r="M18" s="9"/>
      <c r="N18" s="28"/>
      <c r="O18" s="27"/>
      <c r="Q18" s="9"/>
      <c r="R18" s="28"/>
      <c r="S18" s="9"/>
      <c r="T18" s="28"/>
      <c r="U18" s="9"/>
      <c r="V18" s="28"/>
      <c r="W18" s="9"/>
      <c r="X18" s="28"/>
      <c r="Y18" s="27"/>
      <c r="Z18" s="28"/>
      <c r="AA18" s="27"/>
      <c r="AB18" s="28"/>
      <c r="AC18" s="27"/>
      <c r="AD18" s="28"/>
      <c r="AE18" s="27"/>
    </row>
    <row r="19" spans="1:32">
      <c r="A19" s="12">
        <v>45017</v>
      </c>
      <c r="B19" s="15" t="s">
        <v>48</v>
      </c>
      <c r="C19" s="24">
        <v>12</v>
      </c>
      <c r="D19" s="86"/>
      <c r="E19" s="27"/>
      <c r="F19" s="9"/>
      <c r="G19" s="9"/>
      <c r="H19" s="28"/>
      <c r="I19" s="27"/>
      <c r="J19" s="9"/>
      <c r="K19" s="27"/>
      <c r="L19" s="9"/>
      <c r="M19" s="9"/>
      <c r="N19" s="28"/>
      <c r="O19" s="27"/>
      <c r="P19" s="9"/>
      <c r="Q19" s="9"/>
      <c r="R19" s="28"/>
      <c r="S19" s="9"/>
      <c r="T19" s="28"/>
      <c r="U19" s="9"/>
      <c r="V19" s="28">
        <v>25</v>
      </c>
      <c r="W19" s="9"/>
      <c r="X19" s="28"/>
      <c r="Y19" s="27"/>
      <c r="Z19" s="28"/>
      <c r="AA19" s="27"/>
      <c r="AB19" s="28"/>
      <c r="AC19" s="27"/>
      <c r="AD19" s="28"/>
      <c r="AE19" s="27"/>
    </row>
    <row r="20" spans="1:32">
      <c r="A20" s="12">
        <v>45291</v>
      </c>
      <c r="B20" s="5" t="s">
        <v>50</v>
      </c>
      <c r="C20" s="24">
        <v>13</v>
      </c>
      <c r="D20" s="86"/>
      <c r="E20" s="27"/>
      <c r="F20" s="9"/>
      <c r="G20" s="9"/>
      <c r="H20" s="28"/>
      <c r="I20" s="27"/>
      <c r="J20" s="9"/>
      <c r="K20" s="27"/>
      <c r="L20" s="9"/>
      <c r="M20" s="9"/>
      <c r="N20" s="28"/>
      <c r="O20" s="27"/>
      <c r="P20" s="9"/>
      <c r="Q20" s="9"/>
      <c r="R20" s="28"/>
      <c r="S20" s="9"/>
      <c r="T20" s="28"/>
      <c r="U20" s="9"/>
      <c r="V20" s="28"/>
      <c r="W20" s="9"/>
      <c r="X20" s="28"/>
      <c r="Y20" s="27"/>
      <c r="Z20" s="28"/>
      <c r="AA20" s="27"/>
      <c r="AB20" s="28"/>
      <c r="AC20" s="27">
        <v>-295</v>
      </c>
      <c r="AD20" s="28"/>
      <c r="AE20" s="27"/>
    </row>
    <row r="21" spans="1:32">
      <c r="A21" s="12">
        <v>45291</v>
      </c>
      <c r="B21" s="5" t="s">
        <v>52</v>
      </c>
      <c r="C21" s="24">
        <v>14</v>
      </c>
      <c r="D21" s="86"/>
      <c r="E21" s="27"/>
      <c r="F21" s="9"/>
      <c r="G21" s="9"/>
      <c r="H21" s="28"/>
      <c r="I21" s="27"/>
      <c r="J21" s="9"/>
      <c r="K21" s="27"/>
      <c r="L21" s="9"/>
      <c r="M21" s="9"/>
      <c r="N21" s="28"/>
      <c r="O21" s="27"/>
      <c r="P21" s="9"/>
      <c r="Q21" s="9"/>
      <c r="R21" s="28"/>
      <c r="S21" s="9"/>
      <c r="T21" s="28"/>
      <c r="U21" s="9"/>
      <c r="V21" s="28"/>
      <c r="W21" s="9"/>
      <c r="X21" s="28"/>
      <c r="Y21" s="27"/>
      <c r="Z21" s="28"/>
      <c r="AA21" s="27"/>
      <c r="AB21" s="28"/>
      <c r="AC21" s="27"/>
      <c r="AD21" s="28">
        <v>295</v>
      </c>
      <c r="AE21" s="27"/>
    </row>
    <row r="22" spans="1:32">
      <c r="A22" s="12"/>
      <c r="C22" s="24"/>
      <c r="D22" s="86"/>
      <c r="E22" s="27"/>
      <c r="F22" s="9"/>
      <c r="G22" s="9"/>
      <c r="H22" s="28"/>
      <c r="I22" s="27"/>
      <c r="J22" s="9"/>
      <c r="K22" s="27"/>
      <c r="L22" s="9"/>
      <c r="M22" s="9"/>
      <c r="N22" s="28"/>
      <c r="O22" s="27"/>
      <c r="P22" s="9"/>
      <c r="Q22" s="9"/>
      <c r="R22" s="28"/>
      <c r="S22" s="9"/>
      <c r="T22" s="28"/>
      <c r="U22" s="9"/>
      <c r="V22" s="28"/>
      <c r="W22" s="9"/>
      <c r="X22" s="28"/>
      <c r="Y22" s="27"/>
      <c r="Z22" s="28"/>
      <c r="AA22" s="27"/>
      <c r="AB22" s="28"/>
      <c r="AC22" s="27"/>
      <c r="AD22" s="28"/>
      <c r="AE22" s="27"/>
    </row>
    <row r="23" spans="1:32">
      <c r="A23" s="12"/>
      <c r="C23" s="24"/>
      <c r="D23" s="86"/>
      <c r="E23" s="27"/>
      <c r="F23" s="9"/>
      <c r="G23" s="9"/>
      <c r="H23" s="28"/>
      <c r="I23" s="27"/>
      <c r="J23" s="9"/>
      <c r="K23" s="27"/>
      <c r="L23" s="9"/>
      <c r="M23" s="9"/>
      <c r="N23" s="28"/>
      <c r="O23" s="27"/>
      <c r="P23" s="9"/>
      <c r="Q23" s="9"/>
      <c r="R23" s="28"/>
      <c r="S23" s="9"/>
      <c r="T23" s="28"/>
      <c r="U23" s="9"/>
      <c r="V23" s="28"/>
      <c r="W23" s="9"/>
      <c r="X23" s="28"/>
      <c r="Y23" s="27"/>
      <c r="Z23" s="28"/>
      <c r="AA23" s="27"/>
      <c r="AB23" s="28"/>
      <c r="AC23" s="27"/>
      <c r="AD23" s="28"/>
      <c r="AE23" s="27"/>
    </row>
    <row r="24" spans="1:32">
      <c r="A24" s="12"/>
      <c r="C24" s="24"/>
      <c r="D24" s="86"/>
      <c r="E24" s="27"/>
      <c r="F24" s="9"/>
      <c r="G24" s="9"/>
      <c r="H24" s="28"/>
      <c r="I24" s="27"/>
      <c r="J24" s="9"/>
      <c r="K24" s="27"/>
      <c r="L24" s="9"/>
      <c r="M24" s="9"/>
      <c r="N24" s="28"/>
      <c r="O24" s="27"/>
      <c r="P24" s="9"/>
      <c r="Q24" s="9"/>
      <c r="R24" s="28"/>
      <c r="S24" s="9"/>
      <c r="T24" s="28"/>
      <c r="U24" s="9"/>
      <c r="V24" s="28"/>
      <c r="W24" s="9"/>
      <c r="X24" s="28"/>
      <c r="Y24" s="27"/>
      <c r="Z24" s="28"/>
      <c r="AA24" s="27"/>
      <c r="AB24" s="28"/>
      <c r="AC24" s="27"/>
      <c r="AD24" s="28"/>
      <c r="AE24" s="27"/>
    </row>
    <row r="25" spans="1:32">
      <c r="A25" s="12"/>
      <c r="C25" s="24"/>
      <c r="D25" s="86"/>
      <c r="E25" s="27"/>
      <c r="F25" s="9"/>
      <c r="G25" s="9"/>
      <c r="H25" s="28"/>
      <c r="I25" s="27"/>
      <c r="J25" s="9"/>
      <c r="K25" s="27"/>
      <c r="L25" s="9"/>
      <c r="M25" s="9"/>
      <c r="N25" s="28"/>
      <c r="O25" s="27"/>
      <c r="P25" s="9"/>
      <c r="Q25" s="9"/>
      <c r="R25" s="28"/>
      <c r="S25" s="9"/>
      <c r="T25" s="28"/>
      <c r="U25" s="9"/>
      <c r="V25" s="28"/>
      <c r="W25" s="9"/>
      <c r="X25" s="28"/>
      <c r="Y25" s="27"/>
      <c r="Z25" s="28"/>
      <c r="AA25" s="27"/>
      <c r="AB25" s="28"/>
      <c r="AC25" s="27"/>
      <c r="AD25" s="28"/>
      <c r="AE25" s="27"/>
    </row>
    <row r="26" spans="1:32">
      <c r="A26" s="12"/>
      <c r="C26" s="24"/>
      <c r="D26" s="87"/>
      <c r="E26" s="30"/>
      <c r="F26" s="9"/>
      <c r="G26" s="9"/>
      <c r="H26" s="31"/>
      <c r="I26" s="30"/>
      <c r="J26" s="9"/>
      <c r="K26" s="30"/>
      <c r="L26" s="9"/>
      <c r="M26" s="9"/>
      <c r="N26" s="28"/>
      <c r="O26" s="27"/>
      <c r="P26" s="9"/>
      <c r="Q26" s="9"/>
      <c r="R26" s="28"/>
      <c r="S26" s="9"/>
      <c r="T26" s="28"/>
      <c r="U26" s="9"/>
      <c r="V26" s="28"/>
      <c r="W26" s="9"/>
      <c r="X26" s="28"/>
      <c r="Y26" s="27"/>
      <c r="Z26" s="31"/>
      <c r="AA26" s="30"/>
      <c r="AB26" s="28"/>
      <c r="AC26" s="27"/>
      <c r="AD26" s="31"/>
      <c r="AE26" s="30"/>
    </row>
    <row r="27" spans="1:32" ht="13" thickBot="1">
      <c r="A27" s="13" t="s">
        <v>53</v>
      </c>
      <c r="B27" s="32"/>
      <c r="C27" s="33"/>
      <c r="D27" s="33">
        <f t="shared" ref="D27:AA27" si="0">SUM(D8:D26)</f>
        <v>0</v>
      </c>
      <c r="E27" s="34">
        <f t="shared" si="0"/>
        <v>0</v>
      </c>
      <c r="F27" s="33">
        <f t="shared" si="0"/>
        <v>0</v>
      </c>
      <c r="G27" s="34">
        <f t="shared" si="0"/>
        <v>0</v>
      </c>
      <c r="H27" s="33">
        <f t="shared" si="0"/>
        <v>250</v>
      </c>
      <c r="I27" s="34">
        <f t="shared" si="0"/>
        <v>0</v>
      </c>
      <c r="J27" s="33">
        <f t="shared" si="0"/>
        <v>0</v>
      </c>
      <c r="K27" s="34">
        <f>SUM(K8:K26)</f>
        <v>0</v>
      </c>
      <c r="L27" s="33">
        <f t="shared" si="0"/>
        <v>0</v>
      </c>
      <c r="M27" s="34">
        <f t="shared" si="0"/>
        <v>0</v>
      </c>
      <c r="N27" s="33">
        <f t="shared" si="0"/>
        <v>0</v>
      </c>
      <c r="O27" s="34">
        <f t="shared" si="0"/>
        <v>-300</v>
      </c>
      <c r="P27" s="33">
        <f t="shared" si="0"/>
        <v>900</v>
      </c>
      <c r="Q27" s="34">
        <f t="shared" si="0"/>
        <v>-100</v>
      </c>
      <c r="R27" s="33">
        <f>SUM(R8:R26)</f>
        <v>0</v>
      </c>
      <c r="S27" s="34">
        <f>SUM(S8:S26)</f>
        <v>0</v>
      </c>
      <c r="T27" s="33">
        <f t="shared" si="0"/>
        <v>0</v>
      </c>
      <c r="U27" s="34">
        <f t="shared" si="0"/>
        <v>-55</v>
      </c>
      <c r="V27" s="33">
        <f t="shared" si="0"/>
        <v>25</v>
      </c>
      <c r="W27" s="34">
        <f t="shared" si="0"/>
        <v>0</v>
      </c>
      <c r="X27" s="33">
        <f t="shared" si="0"/>
        <v>0</v>
      </c>
      <c r="Y27" s="34">
        <f t="shared" si="0"/>
        <v>0</v>
      </c>
      <c r="Z27" s="33">
        <f t="shared" si="0"/>
        <v>0</v>
      </c>
      <c r="AA27" s="34">
        <f t="shared" si="0"/>
        <v>-25</v>
      </c>
      <c r="AB27" s="33">
        <f t="shared" ref="AB27:AE27" si="1">SUM(AB8:AB26)</f>
        <v>0</v>
      </c>
      <c r="AC27" s="34">
        <f t="shared" si="1"/>
        <v>-595</v>
      </c>
      <c r="AD27" s="33">
        <f t="shared" si="1"/>
        <v>595</v>
      </c>
      <c r="AE27" s="34">
        <f t="shared" si="1"/>
        <v>0</v>
      </c>
      <c r="AF27" s="6"/>
    </row>
    <row r="28" spans="1:32">
      <c r="B28" s="15"/>
      <c r="C28" s="15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9"/>
      <c r="AA28" s="9"/>
    </row>
    <row r="29" spans="1:32">
      <c r="B29" s="15"/>
      <c r="C29" s="15"/>
      <c r="D29" s="29" t="s">
        <v>54</v>
      </c>
      <c r="E29" s="9">
        <f>D27+H27+N27+P27+T27+V27+X27+Z27+F27+R27+L27+J27</f>
        <v>1175</v>
      </c>
      <c r="F29" s="9"/>
      <c r="G29" s="9"/>
      <c r="H29" s="9"/>
      <c r="I29" s="9"/>
      <c r="J29" s="9"/>
      <c r="K29" s="9"/>
      <c r="L29" s="9"/>
      <c r="M29" s="9"/>
      <c r="N29" s="29"/>
      <c r="O29" s="29"/>
      <c r="P29" s="9"/>
      <c r="Q29" s="29"/>
      <c r="R29" s="29"/>
      <c r="S29" s="29"/>
      <c r="T29" s="9"/>
      <c r="U29" s="29"/>
      <c r="V29" s="29"/>
      <c r="W29" s="29"/>
      <c r="X29" s="29"/>
      <c r="Y29" s="29"/>
      <c r="Z29" s="9"/>
      <c r="AA29" s="9"/>
    </row>
    <row r="30" spans="1:32">
      <c r="B30" s="15"/>
      <c r="C30" s="15"/>
      <c r="D30" s="29" t="s">
        <v>55</v>
      </c>
      <c r="E30" s="9">
        <f>E27+I27+O27+Q27+U27+W27+Y27+AA27+M27+G27+K27+S27</f>
        <v>-480</v>
      </c>
      <c r="F30" s="9"/>
      <c r="G30" s="9"/>
      <c r="H30" s="9"/>
      <c r="I30" s="9"/>
      <c r="J30" s="9"/>
      <c r="K30" s="9"/>
      <c r="L30" s="9"/>
      <c r="M30" s="9"/>
      <c r="N30" s="29"/>
      <c r="O30" s="29"/>
      <c r="P30" s="9"/>
      <c r="Q30" s="9"/>
      <c r="R30" s="9"/>
      <c r="S30" s="9"/>
      <c r="T30" s="29"/>
      <c r="U30" s="29"/>
      <c r="V30" s="29"/>
      <c r="W30" s="29"/>
      <c r="X30" s="29"/>
      <c r="Y30" s="29"/>
      <c r="Z30" s="9"/>
      <c r="AA30" s="9"/>
    </row>
    <row r="31" spans="1:32" ht="13" thickBot="1">
      <c r="B31" s="15"/>
      <c r="C31" s="15"/>
      <c r="D31" s="29" t="s">
        <v>56</v>
      </c>
      <c r="E31" s="20">
        <f>E29+E30</f>
        <v>695</v>
      </c>
      <c r="F31" s="9" t="s">
        <v>57</v>
      </c>
      <c r="G31" s="9"/>
      <c r="H31" s="9"/>
      <c r="I31" s="9"/>
      <c r="J31" s="9"/>
      <c r="K31" s="9"/>
      <c r="N31" s="29"/>
      <c r="O31" s="9"/>
      <c r="P31" s="29"/>
      <c r="Q31" s="29"/>
      <c r="R31" s="29"/>
      <c r="S31" s="29"/>
      <c r="T31" s="9"/>
      <c r="U31" s="29"/>
      <c r="V31" s="29"/>
      <c r="W31" s="29"/>
      <c r="X31" s="29"/>
      <c r="Y31" s="29"/>
      <c r="Z31" s="9"/>
      <c r="AA31" s="9"/>
    </row>
    <row r="32" spans="1:32" ht="13" thickTop="1">
      <c r="E32" s="7"/>
      <c r="F32" t="s">
        <v>58</v>
      </c>
      <c r="N32" s="7"/>
      <c r="P32" s="7"/>
      <c r="Z32" s="9"/>
      <c r="AA32" s="9"/>
    </row>
    <row r="33" spans="26:27">
      <c r="Z33" s="9"/>
      <c r="AA33" s="9"/>
    </row>
    <row r="34" spans="26:27">
      <c r="Z34" s="9"/>
      <c r="AA34" s="9"/>
    </row>
    <row r="35" spans="26:27">
      <c r="Z35" s="9"/>
      <c r="AA35" s="9"/>
    </row>
    <row r="36" spans="26:27">
      <c r="Z36" s="9"/>
      <c r="AA36" s="9"/>
    </row>
    <row r="37" spans="26:27">
      <c r="Z37" s="9"/>
      <c r="AA37" s="9"/>
    </row>
    <row r="38" spans="26:27">
      <c r="Z38" s="9"/>
      <c r="AA38" s="9"/>
    </row>
    <row r="39" spans="26:27">
      <c r="Z39" s="9"/>
      <c r="AA39" s="9"/>
    </row>
    <row r="40" spans="26:27">
      <c r="Z40" s="9"/>
      <c r="AA40" s="9"/>
    </row>
    <row r="41" spans="26:27">
      <c r="Z41" s="9"/>
      <c r="AA41" s="9"/>
    </row>
    <row r="42" spans="26:27">
      <c r="Z42" s="9"/>
      <c r="AA42" s="9"/>
    </row>
    <row r="43" spans="26:27">
      <c r="Z43" s="9"/>
      <c r="AA43" s="9"/>
    </row>
    <row r="44" spans="26:27">
      <c r="Z44" s="9"/>
      <c r="AA44" s="9"/>
    </row>
    <row r="45" spans="26:27">
      <c r="Z45" s="9"/>
      <c r="AA45" s="9"/>
    </row>
    <row r="46" spans="26:27">
      <c r="Z46" s="9"/>
      <c r="AA46" s="9"/>
    </row>
    <row r="47" spans="26:27">
      <c r="Z47" s="9"/>
      <c r="AA47" s="9"/>
    </row>
    <row r="48" spans="26:27">
      <c r="Z48" s="9"/>
      <c r="AA48" s="9"/>
    </row>
    <row r="49" spans="26:27">
      <c r="Z49" s="9"/>
      <c r="AA49" s="9"/>
    </row>
    <row r="50" spans="26:27">
      <c r="Z50" s="9"/>
      <c r="AA50" s="9"/>
    </row>
    <row r="51" spans="26:27">
      <c r="Z51" s="9"/>
      <c r="AA51" s="9"/>
    </row>
    <row r="52" spans="26:27">
      <c r="Z52" s="9"/>
      <c r="AA52" s="9"/>
    </row>
    <row r="53" spans="26:27">
      <c r="Z53" s="9"/>
      <c r="AA53" s="9"/>
    </row>
    <row r="54" spans="26:27">
      <c r="Z54" s="9"/>
      <c r="AA54" s="9"/>
    </row>
    <row r="55" spans="26:27">
      <c r="Z55" s="9"/>
      <c r="AA55" s="9"/>
    </row>
    <row r="56" spans="26:27">
      <c r="Z56" s="9"/>
      <c r="AA56" s="9"/>
    </row>
    <row r="57" spans="26:27">
      <c r="Z57" s="9"/>
      <c r="AA57" s="9"/>
    </row>
    <row r="58" spans="26:27">
      <c r="Z58" s="9"/>
      <c r="AA58" s="9"/>
    </row>
    <row r="59" spans="26:27">
      <c r="Z59" s="9"/>
      <c r="AA59" s="9"/>
    </row>
    <row r="61" spans="26:27">
      <c r="Z61" s="29"/>
      <c r="AA61" s="29"/>
    </row>
    <row r="62" spans="26:27">
      <c r="Z62" s="29"/>
      <c r="AA62" s="29"/>
    </row>
    <row r="63" spans="26:27">
      <c r="Z63" s="29"/>
      <c r="AA63" s="29"/>
    </row>
    <row r="64" spans="26:27">
      <c r="Z64" s="29"/>
      <c r="AA64" s="29"/>
    </row>
  </sheetData>
  <mergeCells count="14">
    <mergeCell ref="AB6:AC6"/>
    <mergeCell ref="AD6:AE6"/>
    <mergeCell ref="Z6:AA6"/>
    <mergeCell ref="T6:U6"/>
    <mergeCell ref="D6:E6"/>
    <mergeCell ref="H6:I6"/>
    <mergeCell ref="N6:O6"/>
    <mergeCell ref="P6:Q6"/>
    <mergeCell ref="V6:W6"/>
    <mergeCell ref="X6:Y6"/>
    <mergeCell ref="L6:M6"/>
    <mergeCell ref="F6:G6"/>
    <mergeCell ref="J6:K6"/>
    <mergeCell ref="R6:S6"/>
  </mergeCells>
  <phoneticPr fontId="2" type="noConversion"/>
  <pageMargins left="0.7" right="0.7" top="0.75" bottom="0.75" header="0.3" footer="0.3"/>
  <pageSetup paperSize="9" scale="56" orientation="landscape" r:id="rId1"/>
  <headerFooter>
    <oddHeader>&amp;L&amp;"Arial"&amp;8&amp;K000000  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51"/>
  <sheetViews>
    <sheetView topLeftCell="A7" zoomScale="85" zoomScaleNormal="85" workbookViewId="0">
      <selection activeCell="D12" sqref="D12"/>
    </sheetView>
  </sheetViews>
  <sheetFormatPr defaultColWidth="9.1796875" defaultRowHeight="15.5"/>
  <cols>
    <col min="1" max="1" width="11.81640625" style="1" customWidth="1"/>
    <col min="2" max="2" width="18.81640625" style="1" customWidth="1"/>
    <col min="3" max="3" width="32.90625" style="1" customWidth="1"/>
    <col min="4" max="4" width="10.1796875" style="2" customWidth="1"/>
    <col min="5" max="5" width="8" style="2" customWidth="1"/>
    <col min="6" max="6" width="20.453125" style="1" customWidth="1"/>
    <col min="7" max="7" width="7" style="1" customWidth="1"/>
    <col min="8" max="8" width="22.1796875" style="1" customWidth="1"/>
    <col min="9" max="9" width="23" style="1" customWidth="1"/>
    <col min="10" max="10" width="20.1796875" style="1" bestFit="1" customWidth="1"/>
    <col min="11" max="11" width="9.1796875" style="1" customWidth="1"/>
    <col min="12" max="18" width="15.54296875" style="1" customWidth="1"/>
    <col min="19" max="19" width="11.453125" style="1" bestFit="1" customWidth="1"/>
    <col min="20" max="20" width="11.54296875" style="1" customWidth="1"/>
    <col min="21" max="21" width="7.453125" style="1" bestFit="1" customWidth="1"/>
    <col min="22" max="22" width="11.453125" style="1" bestFit="1" customWidth="1"/>
    <col min="23" max="23" width="11.453125" style="1" customWidth="1"/>
    <col min="24" max="28" width="9.1796875" style="1"/>
    <col min="29" max="29" width="6.1796875" style="1" bestFit="1" customWidth="1"/>
    <col min="30" max="16384" width="9.1796875" style="1"/>
  </cols>
  <sheetData>
    <row r="1" spans="1:29">
      <c r="A1" s="36" t="s">
        <v>59</v>
      </c>
    </row>
    <row r="2" spans="1:29">
      <c r="A2" s="36" t="s">
        <v>0</v>
      </c>
      <c r="B2" s="36"/>
      <c r="C2" s="36"/>
      <c r="D2" s="37"/>
      <c r="E2" s="37"/>
      <c r="F2" s="36"/>
      <c r="G2" s="36"/>
      <c r="H2" s="36"/>
      <c r="I2" s="36"/>
    </row>
    <row r="3" spans="1:29">
      <c r="A3" s="36"/>
      <c r="B3" s="36"/>
      <c r="C3" s="36"/>
      <c r="D3" s="38"/>
      <c r="E3" s="38"/>
      <c r="F3" s="39"/>
      <c r="G3" s="39"/>
      <c r="H3" s="36" t="s">
        <v>60</v>
      </c>
      <c r="I3" s="36"/>
    </row>
    <row r="4" spans="1:29">
      <c r="A4" s="40" t="s">
        <v>61</v>
      </c>
      <c r="B4" s="36"/>
      <c r="C4" s="36"/>
      <c r="D4" s="37"/>
      <c r="E4" s="37"/>
      <c r="F4" s="36" t="s">
        <v>62</v>
      </c>
      <c r="G4" s="36"/>
      <c r="H4" s="36" t="s">
        <v>63</v>
      </c>
      <c r="I4" s="36"/>
    </row>
    <row r="5" spans="1:29">
      <c r="A5" s="36"/>
      <c r="B5" s="36"/>
      <c r="C5" s="36"/>
      <c r="D5" s="37"/>
      <c r="E5" s="37"/>
      <c r="F5" s="41" t="s">
        <v>64</v>
      </c>
      <c r="G5" s="41"/>
      <c r="H5" s="41" t="s">
        <v>65</v>
      </c>
      <c r="I5" s="42"/>
      <c r="J5" s="2"/>
    </row>
    <row r="6" spans="1:29">
      <c r="A6" s="90" t="s">
        <v>66</v>
      </c>
      <c r="B6" s="89"/>
      <c r="C6" s="36"/>
      <c r="D6" s="37"/>
      <c r="E6" s="37"/>
      <c r="F6" s="37"/>
      <c r="G6" s="36"/>
      <c r="H6" s="36"/>
      <c r="I6" s="37"/>
      <c r="J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9">
      <c r="A7" s="36"/>
      <c r="B7" s="36" t="s">
        <v>67</v>
      </c>
      <c r="C7" s="36"/>
      <c r="D7" s="37"/>
      <c r="E7" s="37"/>
      <c r="F7" s="43">
        <f>'Pääkirja 20xx'!T27+'Pääkirja 20xx'!V27+'Pääkirja 20xx'!X27+'Pääkirja 20xx'!Z27+'Pääkirja 20xx'!P27+'Pääkirja 20xx'!N27+'Pääkirja 20xx'!L27+'Pääkirja 20xx'!R27+'Pääkirja 20xx'!J27</f>
        <v>925</v>
      </c>
      <c r="G7" s="43"/>
      <c r="H7" s="43">
        <v>0</v>
      </c>
      <c r="I7" s="37"/>
      <c r="J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9">
      <c r="A8" s="36"/>
      <c r="B8" s="36" t="s">
        <v>68</v>
      </c>
      <c r="C8" s="36" t="s">
        <v>69</v>
      </c>
      <c r="D8" s="37"/>
      <c r="E8" s="37"/>
      <c r="F8" s="43">
        <f>'Pääkirja 20xx'!K27</f>
        <v>0</v>
      </c>
      <c r="G8" s="43"/>
      <c r="H8" s="43">
        <v>0</v>
      </c>
      <c r="I8" s="96" t="s">
        <v>152</v>
      </c>
      <c r="J8" s="37"/>
      <c r="K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idden="1">
      <c r="A9" s="36"/>
      <c r="B9" s="36"/>
      <c r="C9" s="36" t="s">
        <v>70</v>
      </c>
      <c r="D9" s="37"/>
      <c r="E9" s="37"/>
      <c r="F9" s="43">
        <v>0</v>
      </c>
      <c r="G9" s="43"/>
      <c r="H9" s="43">
        <v>0</v>
      </c>
      <c r="I9" s="37"/>
      <c r="J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9">
      <c r="A10" s="36"/>
      <c r="B10" s="36"/>
      <c r="C10" s="36" t="s">
        <v>71</v>
      </c>
      <c r="D10" s="37"/>
      <c r="E10" s="37"/>
      <c r="F10" s="44">
        <f>'Pääkirja 20xx'!U27+'Pääkirja 20xx'!Y27+'Pääkirja 20xx'!AA27+'Pääkirja 20xx'!O27+'Pääkirja 20xx'!Q27+'Pääkirja 20xx'!M27+'Pääkirja 20xx'!K27+'Pääkirja 20xx'!S27</f>
        <v>-480</v>
      </c>
      <c r="G10" s="43"/>
      <c r="H10" s="44">
        <v>0</v>
      </c>
      <c r="I10" s="37"/>
      <c r="J10" s="2"/>
      <c r="M10" s="2"/>
      <c r="N10" s="2"/>
      <c r="O10" s="2"/>
      <c r="P10" s="2"/>
      <c r="Q10" s="3"/>
      <c r="R10" s="3"/>
      <c r="S10" s="2"/>
      <c r="T10" s="3"/>
      <c r="U10" s="2"/>
      <c r="V10" s="2"/>
      <c r="W10" s="3"/>
    </row>
    <row r="11" spans="1:29">
      <c r="A11" s="36" t="s">
        <v>72</v>
      </c>
      <c r="B11" s="36"/>
      <c r="C11" s="36"/>
      <c r="D11" s="37"/>
      <c r="E11" s="37"/>
      <c r="F11" s="43">
        <f>F7+F10</f>
        <v>445</v>
      </c>
      <c r="G11" s="43"/>
      <c r="H11" s="43">
        <v>200</v>
      </c>
      <c r="I11" s="37"/>
      <c r="J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AC11" s="2"/>
    </row>
    <row r="12" spans="1:29">
      <c r="A12" s="36"/>
      <c r="B12" s="36"/>
      <c r="C12" s="36"/>
      <c r="D12" s="37"/>
      <c r="E12" s="37"/>
      <c r="F12" s="43"/>
      <c r="G12" s="43"/>
      <c r="H12" s="43"/>
      <c r="I12" s="37"/>
      <c r="J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9">
      <c r="A13" s="79" t="s">
        <v>73</v>
      </c>
      <c r="B13" s="80"/>
      <c r="C13" s="36"/>
      <c r="D13" s="37"/>
      <c r="E13" s="37"/>
      <c r="F13" s="43"/>
      <c r="G13" s="43"/>
      <c r="H13" s="43"/>
      <c r="I13" s="37"/>
      <c r="J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9">
      <c r="A14" s="36"/>
      <c r="B14" s="36" t="s">
        <v>74</v>
      </c>
      <c r="C14" s="36"/>
      <c r="D14" s="45"/>
      <c r="E14" s="45"/>
      <c r="F14" s="46">
        <f>'Pääkirja 20xx'!D27+'Pääkirja 20xx'!F27</f>
        <v>0</v>
      </c>
      <c r="G14" s="43"/>
      <c r="H14" s="43">
        <v>0</v>
      </c>
      <c r="I14" s="37"/>
      <c r="J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9">
      <c r="A15" s="36"/>
      <c r="B15" s="36" t="s">
        <v>68</v>
      </c>
      <c r="C15" s="36"/>
      <c r="D15" s="45"/>
      <c r="E15" s="45"/>
      <c r="F15" s="47">
        <f>'Pääkirja 20xx'!E27+'Pääkirja 20xx'!G27</f>
        <v>0</v>
      </c>
      <c r="G15" s="43"/>
      <c r="H15" s="44">
        <v>0</v>
      </c>
      <c r="I15" s="37"/>
      <c r="J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9">
      <c r="A16" s="36" t="s">
        <v>75</v>
      </c>
      <c r="B16" s="36"/>
      <c r="C16" s="36"/>
      <c r="D16" s="45"/>
      <c r="E16" s="45"/>
      <c r="F16" s="46">
        <f>F14+F15</f>
        <v>0</v>
      </c>
      <c r="G16" s="43"/>
      <c r="H16" s="46">
        <v>200</v>
      </c>
      <c r="I16" s="37"/>
      <c r="J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>
      <c r="A17" s="36"/>
      <c r="B17" s="36"/>
      <c r="C17" s="36"/>
      <c r="D17" s="45"/>
      <c r="E17" s="45"/>
      <c r="F17" s="46"/>
      <c r="G17" s="43"/>
      <c r="H17" s="46"/>
      <c r="I17" s="37"/>
      <c r="J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>
      <c r="A18" s="81" t="s">
        <v>76</v>
      </c>
      <c r="B18" s="81"/>
      <c r="C18" s="36"/>
      <c r="D18" s="45"/>
      <c r="E18" s="45"/>
      <c r="F18" s="47">
        <f>'Pääkirja 20xx'!H27</f>
        <v>250</v>
      </c>
      <c r="G18" s="43"/>
      <c r="H18" s="44">
        <v>100</v>
      </c>
      <c r="I18" s="37"/>
      <c r="J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>
      <c r="A19" s="36"/>
      <c r="B19" s="36"/>
      <c r="C19" s="36"/>
      <c r="D19" s="37"/>
      <c r="E19" s="37"/>
      <c r="F19" s="43"/>
      <c r="G19" s="43"/>
      <c r="H19" s="43"/>
      <c r="I19" s="37"/>
      <c r="J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6" thickBot="1">
      <c r="A20" s="40" t="s">
        <v>77</v>
      </c>
      <c r="B20" s="36"/>
      <c r="C20" s="36"/>
      <c r="D20" s="37"/>
      <c r="E20" s="37"/>
      <c r="F20" s="48">
        <f>F11+F16+F18</f>
        <v>695</v>
      </c>
      <c r="G20" s="43"/>
      <c r="H20" s="48">
        <f>H11+H16+H18</f>
        <v>500</v>
      </c>
      <c r="I20" s="37" t="s">
        <v>78</v>
      </c>
      <c r="J20" s="3"/>
      <c r="M20" s="3"/>
      <c r="N20" s="3"/>
      <c r="O20" s="3"/>
      <c r="P20" s="3"/>
      <c r="Q20" s="3"/>
      <c r="R20" s="3"/>
      <c r="S20" s="2"/>
      <c r="T20" s="3"/>
      <c r="U20" s="3"/>
      <c r="V20" s="2"/>
      <c r="W20" s="3"/>
    </row>
    <row r="21" spans="1:23" ht="16" thickTop="1">
      <c r="A21" s="36"/>
      <c r="B21" s="36"/>
      <c r="C21" s="36"/>
      <c r="D21" s="37"/>
      <c r="E21" s="37"/>
      <c r="F21" s="36"/>
      <c r="G21" s="36"/>
      <c r="H21" s="36"/>
      <c r="I21" s="37"/>
      <c r="J21" s="8"/>
    </row>
    <row r="23" spans="1:23" ht="18">
      <c r="A23" s="60" t="s">
        <v>79</v>
      </c>
      <c r="C23" s="40" t="s">
        <v>148</v>
      </c>
      <c r="D23" s="42"/>
      <c r="E23" s="42"/>
      <c r="F23" s="40"/>
    </row>
    <row r="24" spans="1:23" ht="18">
      <c r="A24" s="60"/>
    </row>
    <row r="25" spans="1:23">
      <c r="A25" s="36" t="s">
        <v>80</v>
      </c>
    </row>
    <row r="26" spans="1:23">
      <c r="A26" s="63" t="s">
        <v>81</v>
      </c>
      <c r="B26" s="63"/>
      <c r="C26" s="63"/>
      <c r="D26" s="37" t="s">
        <v>82</v>
      </c>
      <c r="E26" s="37"/>
      <c r="F26" s="36"/>
      <c r="G26" s="36"/>
      <c r="H26" s="36"/>
    </row>
    <row r="27" spans="1:23">
      <c r="A27" s="36"/>
      <c r="B27" s="36"/>
      <c r="C27" s="36"/>
      <c r="D27" s="37"/>
      <c r="E27" s="37"/>
      <c r="F27" s="36"/>
      <c r="G27" s="36"/>
      <c r="H27" s="36"/>
    </row>
    <row r="28" spans="1:23">
      <c r="A28" s="36">
        <v>1</v>
      </c>
      <c r="B28" s="36"/>
      <c r="C28" s="36" t="s">
        <v>83</v>
      </c>
      <c r="D28" s="37">
        <v>500</v>
      </c>
      <c r="E28" s="37"/>
      <c r="F28" s="36"/>
      <c r="G28" s="36"/>
      <c r="H28" s="36"/>
    </row>
    <row r="29" spans="1:23">
      <c r="A29" s="36">
        <v>2</v>
      </c>
      <c r="B29" s="36"/>
      <c r="C29" s="36" t="s">
        <v>84</v>
      </c>
      <c r="D29" s="37">
        <v>200</v>
      </c>
      <c r="E29" s="37"/>
      <c r="F29" s="36"/>
      <c r="G29" s="36"/>
      <c r="H29" s="36"/>
    </row>
    <row r="30" spans="1:23">
      <c r="A30" s="36"/>
      <c r="B30" s="36"/>
      <c r="C30" s="36"/>
      <c r="D30" s="37"/>
      <c r="E30" s="37"/>
      <c r="F30" s="36"/>
      <c r="G30" s="36"/>
      <c r="H30" s="36"/>
    </row>
    <row r="31" spans="1:23">
      <c r="A31" s="40" t="s">
        <v>85</v>
      </c>
      <c r="B31" s="40"/>
      <c r="C31" s="40"/>
      <c r="D31" s="37"/>
      <c r="E31" s="37"/>
      <c r="F31" s="36"/>
      <c r="G31" s="36"/>
      <c r="H31" s="36"/>
    </row>
    <row r="32" spans="1:23">
      <c r="A32" s="36"/>
      <c r="B32" s="36"/>
      <c r="C32" s="36"/>
      <c r="D32" s="37"/>
      <c r="E32" s="37"/>
      <c r="F32" s="36"/>
      <c r="G32" s="36"/>
      <c r="H32" s="36"/>
    </row>
    <row r="33" spans="1:8">
      <c r="A33" s="36">
        <v>1</v>
      </c>
      <c r="B33" s="49">
        <v>45061</v>
      </c>
      <c r="C33" s="36" t="s">
        <v>86</v>
      </c>
      <c r="D33" s="37">
        <v>400</v>
      </c>
      <c r="E33" s="37"/>
      <c r="F33" s="36"/>
      <c r="G33" s="36"/>
      <c r="H33" s="36"/>
    </row>
    <row r="34" spans="1:8">
      <c r="A34" s="36"/>
      <c r="B34" s="36"/>
      <c r="C34" s="36"/>
      <c r="D34" s="37"/>
      <c r="E34" s="37"/>
      <c r="F34" s="36"/>
      <c r="G34" s="36"/>
      <c r="H34" s="36"/>
    </row>
    <row r="35" spans="1:8">
      <c r="A35" s="40" t="s">
        <v>87</v>
      </c>
      <c r="B35" s="40"/>
      <c r="C35" s="40"/>
      <c r="D35" s="37"/>
      <c r="E35" s="37"/>
      <c r="F35" s="36"/>
      <c r="G35" s="36"/>
      <c r="H35" s="36"/>
    </row>
    <row r="36" spans="1:8">
      <c r="A36" s="36"/>
      <c r="B36" s="36"/>
      <c r="C36" s="36"/>
      <c r="D36" s="37"/>
      <c r="E36" s="37"/>
      <c r="F36" s="36"/>
      <c r="G36" s="36"/>
      <c r="H36" s="36"/>
    </row>
    <row r="37" spans="1:8">
      <c r="A37" s="36">
        <v>1</v>
      </c>
      <c r="B37" s="49">
        <v>45078</v>
      </c>
      <c r="C37" s="36" t="s">
        <v>88</v>
      </c>
      <c r="D37" s="37">
        <v>-200</v>
      </c>
      <c r="E37" s="37"/>
      <c r="F37" s="36"/>
      <c r="G37" s="36"/>
      <c r="H37" s="36"/>
    </row>
    <row r="38" spans="1:8">
      <c r="A38" s="36"/>
      <c r="B38" s="36"/>
      <c r="C38" s="36"/>
      <c r="D38" s="37"/>
      <c r="E38" s="37"/>
      <c r="F38" s="36"/>
      <c r="G38" s="36"/>
      <c r="H38" s="36"/>
    </row>
    <row r="39" spans="1:8">
      <c r="A39" s="36"/>
      <c r="B39" s="36"/>
      <c r="C39" s="36"/>
      <c r="D39" s="37"/>
      <c r="E39" s="37"/>
      <c r="F39" s="36"/>
      <c r="G39" s="36"/>
      <c r="H39" s="36"/>
    </row>
    <row r="40" spans="1:8">
      <c r="A40" s="40" t="s">
        <v>89</v>
      </c>
      <c r="B40" s="40"/>
      <c r="C40" s="40"/>
      <c r="D40" s="42">
        <f>SUM(D28:D39)</f>
        <v>900</v>
      </c>
      <c r="E40" s="37"/>
      <c r="F40" s="36"/>
      <c r="G40" s="36"/>
      <c r="H40" s="36"/>
    </row>
    <row r="41" spans="1:8">
      <c r="A41" s="40"/>
      <c r="B41" s="40"/>
      <c r="C41" s="40"/>
      <c r="D41" s="42"/>
      <c r="E41" s="37"/>
      <c r="F41" s="36"/>
      <c r="G41" s="36"/>
      <c r="H41" s="36"/>
    </row>
    <row r="42" spans="1:8">
      <c r="A42" s="36">
        <v>1</v>
      </c>
      <c r="B42" s="36"/>
      <c r="C42" s="36" t="s">
        <v>90</v>
      </c>
      <c r="D42" s="37">
        <f>D28</f>
        <v>500</v>
      </c>
      <c r="E42" s="37"/>
      <c r="F42" s="36"/>
      <c r="G42" s="36"/>
      <c r="H42" s="36"/>
    </row>
    <row r="43" spans="1:8">
      <c r="A43" s="64">
        <v>2</v>
      </c>
      <c r="B43" s="64"/>
      <c r="C43" s="64" t="s">
        <v>91</v>
      </c>
      <c r="D43" s="65">
        <f>D33</f>
        <v>400</v>
      </c>
      <c r="E43" s="62"/>
      <c r="F43" s="61"/>
      <c r="G43" s="36"/>
      <c r="H43" s="36"/>
    </row>
    <row r="44" spans="1:8">
      <c r="A44" s="70" t="s">
        <v>92</v>
      </c>
      <c r="B44" s="70"/>
      <c r="C44" s="70"/>
      <c r="D44" s="71"/>
      <c r="E44" s="62"/>
      <c r="F44" s="61"/>
    </row>
    <row r="45" spans="1:8">
      <c r="A45" s="72"/>
      <c r="B45" s="72"/>
      <c r="C45" s="72"/>
      <c r="D45" s="71"/>
      <c r="E45" s="62"/>
      <c r="F45" s="61"/>
    </row>
    <row r="46" spans="1:8">
      <c r="A46" s="72">
        <v>1</v>
      </c>
      <c r="B46" s="72"/>
      <c r="C46" s="72" t="s">
        <v>93</v>
      </c>
      <c r="D46" s="71">
        <v>30</v>
      </c>
      <c r="E46" s="62"/>
      <c r="F46" s="61"/>
    </row>
    <row r="47" spans="1:8">
      <c r="A47" s="72">
        <v>2</v>
      </c>
      <c r="B47" s="72"/>
      <c r="C47" s="72" t="s">
        <v>94</v>
      </c>
      <c r="D47" s="71">
        <v>50</v>
      </c>
      <c r="E47" s="62"/>
      <c r="F47" s="61"/>
    </row>
    <row r="48" spans="1:8">
      <c r="A48" s="73" t="s">
        <v>85</v>
      </c>
      <c r="B48" s="73"/>
      <c r="C48" s="73"/>
      <c r="D48" s="71"/>
      <c r="E48" s="62"/>
      <c r="F48" s="61"/>
    </row>
    <row r="49" spans="1:6">
      <c r="A49" s="72"/>
      <c r="B49" s="72"/>
      <c r="C49" s="72"/>
      <c r="D49" s="71"/>
      <c r="E49" s="62"/>
      <c r="F49" s="61"/>
    </row>
    <row r="50" spans="1:6">
      <c r="A50" s="72">
        <v>1</v>
      </c>
      <c r="B50" s="72"/>
      <c r="C50" s="72" t="s">
        <v>95</v>
      </c>
      <c r="D50" s="71">
        <v>30</v>
      </c>
      <c r="E50" s="62"/>
      <c r="F50" s="61"/>
    </row>
    <row r="51" spans="1:6">
      <c r="A51" s="61"/>
      <c r="B51" s="61"/>
      <c r="C51" s="61"/>
      <c r="D51" s="62"/>
      <c r="E51" s="62"/>
      <c r="F51" s="61"/>
    </row>
    <row r="52" spans="1:6">
      <c r="A52" s="73" t="s">
        <v>87</v>
      </c>
      <c r="B52" s="73"/>
      <c r="C52" s="73"/>
      <c r="D52" s="71"/>
      <c r="E52" s="62"/>
      <c r="F52" s="61"/>
    </row>
    <row r="53" spans="1:6">
      <c r="A53" s="73"/>
      <c r="B53" s="73"/>
      <c r="C53" s="73"/>
      <c r="D53" s="71"/>
      <c r="E53" s="62"/>
      <c r="F53" s="61"/>
    </row>
    <row r="54" spans="1:6">
      <c r="A54" s="72">
        <v>1</v>
      </c>
      <c r="B54" s="72"/>
      <c r="C54" s="72" t="s">
        <v>96</v>
      </c>
      <c r="D54" s="71">
        <v>-30</v>
      </c>
      <c r="E54" s="62"/>
      <c r="F54" s="61"/>
    </row>
    <row r="55" spans="1:6">
      <c r="A55" s="72">
        <v>2</v>
      </c>
      <c r="B55" s="72"/>
      <c r="C55" s="72" t="s">
        <v>94</v>
      </c>
      <c r="D55" s="71">
        <v>-50</v>
      </c>
      <c r="E55" s="62"/>
      <c r="F55" s="61"/>
    </row>
    <row r="56" spans="1:6">
      <c r="A56" s="72"/>
      <c r="B56" s="72"/>
      <c r="C56" s="72"/>
      <c r="D56" s="71"/>
      <c r="E56" s="62"/>
      <c r="F56" s="61"/>
    </row>
    <row r="57" spans="1:6">
      <c r="A57" s="73" t="s">
        <v>97</v>
      </c>
      <c r="B57" s="73"/>
      <c r="C57" s="73"/>
      <c r="D57" s="74">
        <f>SUM(D46:D55)</f>
        <v>30</v>
      </c>
      <c r="E57" s="62"/>
      <c r="F57" s="61"/>
    </row>
    <row r="58" spans="1:6">
      <c r="A58" s="72">
        <v>1</v>
      </c>
      <c r="B58" s="72"/>
      <c r="C58" s="72" t="s">
        <v>98</v>
      </c>
      <c r="D58" s="71">
        <v>30</v>
      </c>
      <c r="E58" s="62"/>
      <c r="F58" s="61"/>
    </row>
    <row r="59" spans="1:6">
      <c r="A59" s="73"/>
      <c r="B59" s="73"/>
      <c r="C59" s="73"/>
      <c r="D59" s="74"/>
      <c r="E59" s="62"/>
      <c r="F59" s="61"/>
    </row>
    <row r="60" spans="1:6">
      <c r="A60" s="75"/>
      <c r="B60" s="75"/>
      <c r="C60" s="75"/>
      <c r="D60" s="76"/>
      <c r="E60" s="62"/>
      <c r="F60" s="61"/>
    </row>
    <row r="61" spans="1:6">
      <c r="A61" s="70" t="s">
        <v>99</v>
      </c>
      <c r="B61" s="70"/>
      <c r="C61" s="70"/>
      <c r="D61" s="71"/>
      <c r="E61" s="62"/>
      <c r="F61" s="61"/>
    </row>
    <row r="62" spans="1:6">
      <c r="A62" s="72"/>
      <c r="B62" s="72"/>
      <c r="C62" s="72"/>
      <c r="D62" s="71"/>
      <c r="E62" s="62"/>
      <c r="F62" s="61"/>
    </row>
    <row r="63" spans="1:6">
      <c r="A63" s="72">
        <v>1</v>
      </c>
      <c r="B63" s="72" t="s">
        <v>100</v>
      </c>
      <c r="C63" s="72"/>
      <c r="D63" s="71">
        <v>10</v>
      </c>
      <c r="E63" s="62"/>
      <c r="F63" s="61"/>
    </row>
    <row r="64" spans="1:6">
      <c r="A64" s="72"/>
      <c r="B64" s="72"/>
      <c r="C64" s="72"/>
      <c r="D64" s="71"/>
      <c r="E64" s="62"/>
      <c r="F64" s="61"/>
    </row>
    <row r="65" spans="1:6">
      <c r="A65" s="72"/>
      <c r="B65" s="72"/>
      <c r="C65" s="72"/>
      <c r="D65" s="71"/>
      <c r="E65" s="62"/>
      <c r="F65" s="61"/>
    </row>
    <row r="66" spans="1:6">
      <c r="A66" s="73" t="s">
        <v>85</v>
      </c>
      <c r="B66" s="73"/>
      <c r="C66" s="73"/>
      <c r="D66" s="71"/>
      <c r="E66" s="62"/>
      <c r="F66" s="61"/>
    </row>
    <row r="67" spans="1:6">
      <c r="A67" s="72"/>
      <c r="B67" s="72"/>
      <c r="C67" s="72"/>
      <c r="D67" s="71"/>
      <c r="E67" s="62"/>
      <c r="F67" s="61"/>
    </row>
    <row r="68" spans="1:6">
      <c r="A68" s="72">
        <v>1</v>
      </c>
      <c r="B68" s="72" t="s">
        <v>101</v>
      </c>
      <c r="C68" s="72"/>
      <c r="D68" s="71">
        <v>10</v>
      </c>
      <c r="E68" s="62"/>
      <c r="F68" s="61"/>
    </row>
    <row r="69" spans="1:6">
      <c r="A69" s="72"/>
      <c r="B69" s="72"/>
      <c r="C69" s="72"/>
      <c r="D69" s="71"/>
      <c r="E69" s="62"/>
      <c r="F69" s="61"/>
    </row>
    <row r="70" spans="1:6">
      <c r="A70" s="73" t="s">
        <v>87</v>
      </c>
      <c r="B70" s="73"/>
      <c r="C70" s="73"/>
      <c r="D70" s="71"/>
      <c r="E70" s="62"/>
      <c r="F70" s="61"/>
    </row>
    <row r="71" spans="1:6">
      <c r="A71" s="72"/>
      <c r="B71" s="72"/>
      <c r="C71" s="72"/>
      <c r="D71" s="71"/>
      <c r="E71" s="62"/>
      <c r="F71" s="61"/>
    </row>
    <row r="72" spans="1:6">
      <c r="A72" s="72">
        <v>1</v>
      </c>
      <c r="B72" s="72" t="s">
        <v>102</v>
      </c>
      <c r="C72" s="72"/>
      <c r="D72" s="71">
        <v>-10</v>
      </c>
      <c r="E72" s="62"/>
      <c r="F72" s="61"/>
    </row>
    <row r="73" spans="1:6">
      <c r="A73" s="72"/>
      <c r="B73" s="72"/>
      <c r="C73" s="72"/>
      <c r="D73" s="71"/>
      <c r="E73" s="62"/>
      <c r="F73" s="61"/>
    </row>
    <row r="74" spans="1:6">
      <c r="A74" s="40" t="s">
        <v>145</v>
      </c>
      <c r="B74" s="40"/>
      <c r="C74" s="40"/>
      <c r="D74" s="74">
        <f>SUM(D62:D73)</f>
        <v>10</v>
      </c>
      <c r="E74" s="62"/>
      <c r="F74" s="84"/>
    </row>
    <row r="75" spans="1:6">
      <c r="A75" s="72">
        <v>1</v>
      </c>
      <c r="B75" s="72"/>
      <c r="C75" s="72" t="s">
        <v>101</v>
      </c>
      <c r="D75" s="71">
        <v>10</v>
      </c>
      <c r="E75" s="62"/>
      <c r="F75" s="61"/>
    </row>
    <row r="76" spans="1:6">
      <c r="A76" s="73"/>
      <c r="B76" s="73"/>
      <c r="C76" s="73"/>
      <c r="D76" s="74"/>
      <c r="E76" s="62"/>
      <c r="F76" s="61"/>
    </row>
    <row r="77" spans="1:6">
      <c r="A77" s="73"/>
      <c r="B77" s="73"/>
      <c r="C77" s="73"/>
      <c r="D77" s="74"/>
      <c r="E77" s="62"/>
      <c r="F77" s="61"/>
    </row>
    <row r="78" spans="1:6">
      <c r="A78" s="72"/>
      <c r="B78" s="72"/>
      <c r="C78" s="72"/>
      <c r="D78" s="71"/>
      <c r="E78" s="62"/>
      <c r="F78" s="61"/>
    </row>
    <row r="79" spans="1:6">
      <c r="A79" s="72" t="s">
        <v>103</v>
      </c>
      <c r="B79" s="72"/>
      <c r="C79" s="72"/>
      <c r="D79" s="71"/>
      <c r="E79" s="62"/>
      <c r="F79" s="61"/>
    </row>
    <row r="80" spans="1:6">
      <c r="A80" s="75"/>
      <c r="B80" s="75"/>
      <c r="C80" s="75"/>
      <c r="D80" s="76"/>
      <c r="E80" s="62"/>
      <c r="F80" s="61"/>
    </row>
    <row r="81" spans="1:8">
      <c r="A81" s="70" t="s">
        <v>104</v>
      </c>
      <c r="B81" s="70"/>
      <c r="C81" s="70"/>
      <c r="D81" s="71"/>
      <c r="E81" s="62"/>
      <c r="F81" s="61"/>
    </row>
    <row r="82" spans="1:8">
      <c r="A82" s="72"/>
      <c r="B82" s="72"/>
      <c r="C82" s="72"/>
      <c r="D82" s="71"/>
      <c r="E82" s="62"/>
      <c r="F82" s="61"/>
    </row>
    <row r="83" spans="1:8">
      <c r="A83" s="72">
        <v>1</v>
      </c>
      <c r="B83" s="72" t="s">
        <v>105</v>
      </c>
      <c r="C83" s="72"/>
      <c r="D83" s="71">
        <v>50</v>
      </c>
      <c r="E83" s="62"/>
      <c r="F83" s="61"/>
    </row>
    <row r="84" spans="1:8">
      <c r="A84" s="72">
        <v>2</v>
      </c>
      <c r="B84" s="72" t="s">
        <v>106</v>
      </c>
      <c r="C84" s="72"/>
      <c r="D84" s="71">
        <v>80</v>
      </c>
      <c r="E84" s="62"/>
      <c r="F84" s="61"/>
    </row>
    <row r="85" spans="1:8">
      <c r="A85" s="72"/>
      <c r="B85" s="72"/>
      <c r="C85" s="72"/>
      <c r="D85" s="71"/>
    </row>
    <row r="86" spans="1:8">
      <c r="A86" s="73" t="s">
        <v>85</v>
      </c>
      <c r="B86" s="73"/>
      <c r="C86" s="73"/>
      <c r="D86" s="71"/>
    </row>
    <row r="87" spans="1:8">
      <c r="A87" s="72"/>
      <c r="B87" s="72"/>
      <c r="C87" s="72"/>
      <c r="D87" s="71"/>
    </row>
    <row r="88" spans="1:8">
      <c r="A88" s="72">
        <v>1</v>
      </c>
      <c r="B88" s="77">
        <v>45291</v>
      </c>
      <c r="C88" s="72" t="s">
        <v>107</v>
      </c>
      <c r="D88" s="71">
        <v>50</v>
      </c>
    </row>
    <row r="89" spans="1:8">
      <c r="A89" s="72"/>
      <c r="B89" s="72"/>
      <c r="C89" s="72"/>
      <c r="D89" s="71"/>
    </row>
    <row r="90" spans="1:8">
      <c r="A90" s="73" t="s">
        <v>87</v>
      </c>
      <c r="B90" s="73"/>
      <c r="C90" s="73"/>
      <c r="D90" s="71"/>
    </row>
    <row r="91" spans="1:8">
      <c r="A91" s="72"/>
      <c r="B91" s="72"/>
      <c r="C91" s="72"/>
      <c r="D91" s="71"/>
    </row>
    <row r="92" spans="1:8">
      <c r="A92" s="72">
        <v>1</v>
      </c>
      <c r="B92" s="77">
        <v>44941</v>
      </c>
      <c r="C92" s="72" t="s">
        <v>105</v>
      </c>
      <c r="D92" s="71">
        <v>-50</v>
      </c>
      <c r="F92" s="40" t="s">
        <v>150</v>
      </c>
      <c r="G92" s="91"/>
      <c r="H92" s="91"/>
    </row>
    <row r="93" spans="1:8">
      <c r="A93" s="72">
        <v>2</v>
      </c>
      <c r="B93" s="77">
        <v>44956</v>
      </c>
      <c r="C93" s="72" t="s">
        <v>108</v>
      </c>
      <c r="D93" s="71">
        <v>-80</v>
      </c>
    </row>
    <row r="94" spans="1:8">
      <c r="A94" s="72"/>
      <c r="B94" s="72"/>
      <c r="C94" s="72"/>
      <c r="D94" s="71"/>
    </row>
    <row r="95" spans="1:8">
      <c r="A95" s="73" t="s">
        <v>109</v>
      </c>
      <c r="B95" s="73"/>
      <c r="C95" s="73"/>
      <c r="D95" s="74">
        <f>SUM(D83:D94)</f>
        <v>50</v>
      </c>
    </row>
    <row r="96" spans="1:8">
      <c r="A96" s="72">
        <v>1</v>
      </c>
      <c r="B96" s="72"/>
      <c r="C96" s="72" t="s">
        <v>110</v>
      </c>
      <c r="D96" s="71">
        <v>50</v>
      </c>
    </row>
    <row r="97" spans="1:4">
      <c r="A97" s="75"/>
      <c r="B97" s="75"/>
      <c r="C97" s="75"/>
      <c r="D97" s="76"/>
    </row>
    <row r="98" spans="1:4">
      <c r="A98" s="70" t="s">
        <v>111</v>
      </c>
      <c r="B98" s="70"/>
      <c r="C98" s="70"/>
      <c r="D98" s="71"/>
    </row>
    <row r="99" spans="1:4">
      <c r="A99" s="72"/>
      <c r="B99" s="72"/>
      <c r="C99" s="72"/>
      <c r="D99" s="71"/>
    </row>
    <row r="100" spans="1:4">
      <c r="A100" s="72">
        <v>1</v>
      </c>
      <c r="B100" s="72" t="s">
        <v>112</v>
      </c>
      <c r="C100" s="72"/>
      <c r="D100" s="71">
        <v>100</v>
      </c>
    </row>
    <row r="101" spans="1:4">
      <c r="A101" s="72"/>
      <c r="B101" s="72"/>
      <c r="C101" s="72"/>
      <c r="D101" s="71"/>
    </row>
    <row r="102" spans="1:4">
      <c r="A102" s="73" t="s">
        <v>85</v>
      </c>
      <c r="B102" s="72"/>
      <c r="C102" s="72"/>
      <c r="D102" s="71"/>
    </row>
    <row r="103" spans="1:4">
      <c r="A103" s="72"/>
      <c r="B103" s="72"/>
      <c r="C103" s="72"/>
      <c r="D103" s="71"/>
    </row>
    <row r="104" spans="1:4">
      <c r="A104" s="72">
        <v>1</v>
      </c>
      <c r="B104" s="72" t="s">
        <v>113</v>
      </c>
      <c r="C104" s="72"/>
      <c r="D104" s="71">
        <v>100</v>
      </c>
    </row>
    <row r="105" spans="1:4">
      <c r="A105" s="72"/>
      <c r="B105" s="72"/>
      <c r="C105" s="72"/>
      <c r="D105" s="71"/>
    </row>
    <row r="106" spans="1:4">
      <c r="A106" s="73" t="s">
        <v>87</v>
      </c>
      <c r="B106" s="72"/>
      <c r="C106" s="72"/>
      <c r="D106" s="71"/>
    </row>
    <row r="107" spans="1:4">
      <c r="A107" s="72"/>
      <c r="B107" s="72"/>
      <c r="C107" s="72"/>
      <c r="D107" s="71"/>
    </row>
    <row r="108" spans="1:4">
      <c r="A108" s="72">
        <v>1</v>
      </c>
      <c r="B108" s="72" t="s">
        <v>112</v>
      </c>
      <c r="C108" s="72"/>
      <c r="D108" s="71">
        <v>-100</v>
      </c>
    </row>
    <row r="109" spans="1:4">
      <c r="A109" s="72"/>
      <c r="B109" s="72"/>
      <c r="C109" s="72"/>
      <c r="D109" s="71"/>
    </row>
    <row r="110" spans="1:4">
      <c r="A110" s="73" t="s">
        <v>114</v>
      </c>
      <c r="B110" s="73"/>
      <c r="C110" s="73"/>
      <c r="D110" s="74">
        <v>100</v>
      </c>
    </row>
    <row r="111" spans="1:4">
      <c r="A111" s="72">
        <v>1</v>
      </c>
      <c r="B111" s="72"/>
      <c r="C111" s="72" t="s">
        <v>113</v>
      </c>
      <c r="D111" s="71">
        <v>100</v>
      </c>
    </row>
    <row r="112" spans="1:4">
      <c r="A112" s="72"/>
      <c r="B112" s="72"/>
      <c r="C112" s="72"/>
      <c r="D112" s="71"/>
    </row>
    <row r="113" spans="1:6">
      <c r="A113" s="82"/>
      <c r="B113" s="82"/>
      <c r="C113" s="82"/>
      <c r="D113" s="83"/>
    </row>
    <row r="114" spans="1:6">
      <c r="A114" s="73" t="s">
        <v>115</v>
      </c>
      <c r="B114" s="73"/>
      <c r="C114" s="73"/>
      <c r="D114" s="74">
        <f>H20</f>
        <v>500</v>
      </c>
    </row>
    <row r="115" spans="1:6">
      <c r="A115" s="72" t="s">
        <v>116</v>
      </c>
      <c r="B115" s="72"/>
      <c r="C115" s="72"/>
      <c r="D115" s="71">
        <f>Pankkitili!D38</f>
        <v>695</v>
      </c>
      <c r="F115" s="36" t="s">
        <v>151</v>
      </c>
    </row>
    <row r="116" spans="1:6">
      <c r="A116" s="72"/>
      <c r="B116" s="72"/>
      <c r="C116" s="72"/>
      <c r="D116" s="71"/>
    </row>
    <row r="117" spans="1:6">
      <c r="A117" s="73" t="s">
        <v>117</v>
      </c>
      <c r="B117" s="73"/>
      <c r="C117" s="73"/>
      <c r="D117" s="74">
        <f>D114+D115</f>
        <v>1195</v>
      </c>
    </row>
    <row r="118" spans="1:6">
      <c r="A118" s="72"/>
      <c r="B118" s="72"/>
      <c r="C118" s="72"/>
      <c r="D118" s="71"/>
    </row>
    <row r="119" spans="1:6">
      <c r="A119" s="72"/>
      <c r="B119" s="72"/>
      <c r="C119" s="72"/>
      <c r="D119" s="71"/>
    </row>
    <row r="120" spans="1:6">
      <c r="A120" s="72" t="s">
        <v>118</v>
      </c>
      <c r="B120" s="72"/>
      <c r="C120" s="72"/>
      <c r="D120" s="71"/>
    </row>
    <row r="121" spans="1:6">
      <c r="A121" s="75"/>
      <c r="B121" s="75"/>
      <c r="C121" s="75"/>
      <c r="D121" s="76"/>
    </row>
    <row r="122" spans="1:6">
      <c r="A122" s="70" t="s">
        <v>119</v>
      </c>
      <c r="B122" s="78">
        <v>44927</v>
      </c>
      <c r="C122" s="70"/>
      <c r="D122" s="71"/>
    </row>
    <row r="123" spans="1:6">
      <c r="A123" s="72"/>
      <c r="B123" s="77"/>
      <c r="C123" s="72"/>
      <c r="D123" s="71"/>
    </row>
    <row r="124" spans="1:6">
      <c r="A124" s="72"/>
      <c r="B124" s="72">
        <v>1</v>
      </c>
      <c r="C124" s="72" t="s">
        <v>120</v>
      </c>
      <c r="D124" s="71">
        <v>250</v>
      </c>
    </row>
    <row r="125" spans="1:6">
      <c r="A125" s="72"/>
      <c r="B125" s="72"/>
      <c r="C125" s="72"/>
      <c r="D125" s="71"/>
    </row>
    <row r="126" spans="1:6">
      <c r="A126" s="73" t="s">
        <v>85</v>
      </c>
      <c r="B126" s="72"/>
      <c r="C126" s="72"/>
      <c r="D126" s="71"/>
    </row>
    <row r="127" spans="1:6">
      <c r="A127" s="72"/>
      <c r="B127" s="72"/>
      <c r="C127" s="72"/>
      <c r="D127" s="71"/>
    </row>
    <row r="128" spans="1:6">
      <c r="A128" s="72"/>
      <c r="B128" s="72">
        <v>1</v>
      </c>
      <c r="C128" s="72" t="s">
        <v>120</v>
      </c>
      <c r="D128" s="71">
        <v>150</v>
      </c>
    </row>
    <row r="129" spans="1:12">
      <c r="A129" s="72"/>
      <c r="B129" s="72"/>
      <c r="C129" s="72"/>
      <c r="D129" s="71"/>
    </row>
    <row r="130" spans="1:12">
      <c r="A130" s="73" t="s">
        <v>87</v>
      </c>
      <c r="B130" s="72"/>
      <c r="C130" s="72"/>
      <c r="D130" s="71"/>
    </row>
    <row r="131" spans="1:12">
      <c r="A131" s="72"/>
      <c r="B131" s="72"/>
      <c r="C131" s="72"/>
      <c r="D131" s="71"/>
    </row>
    <row r="132" spans="1:12">
      <c r="A132" s="72"/>
      <c r="B132" s="72">
        <v>1</v>
      </c>
      <c r="C132" s="72" t="s">
        <v>120</v>
      </c>
      <c r="D132" s="71">
        <v>-250</v>
      </c>
    </row>
    <row r="133" spans="1:12">
      <c r="A133" s="72"/>
      <c r="B133" s="72"/>
      <c r="C133" s="72"/>
      <c r="D133" s="71"/>
    </row>
    <row r="134" spans="1:12">
      <c r="A134" s="73" t="s">
        <v>121</v>
      </c>
      <c r="B134" s="72"/>
      <c r="C134" s="72"/>
      <c r="D134" s="74">
        <f>SUM(D124:D133)</f>
        <v>150</v>
      </c>
    </row>
    <row r="135" spans="1:12">
      <c r="A135" s="72"/>
      <c r="B135" s="72">
        <v>1</v>
      </c>
      <c r="C135" s="72" t="s">
        <v>122</v>
      </c>
      <c r="D135" s="71">
        <v>150</v>
      </c>
    </row>
    <row r="136" spans="1:12">
      <c r="A136" s="72"/>
      <c r="B136" s="72"/>
      <c r="C136" s="72"/>
      <c r="D136" s="71"/>
    </row>
    <row r="137" spans="1:12">
      <c r="A137" s="72"/>
      <c r="B137" s="72"/>
      <c r="C137" s="72"/>
      <c r="D137" s="71"/>
    </row>
    <row r="138" spans="1:12">
      <c r="A138" s="72"/>
      <c r="B138" s="72"/>
      <c r="C138" s="72"/>
      <c r="D138" s="71"/>
    </row>
    <row r="139" spans="1:12">
      <c r="A139" s="72"/>
      <c r="B139" s="72"/>
      <c r="C139" s="72"/>
      <c r="D139" s="71"/>
    </row>
    <row r="140" spans="1:12">
      <c r="A140" s="72"/>
      <c r="B140" s="72"/>
      <c r="C140" s="72"/>
      <c r="D140" s="71"/>
    </row>
    <row r="141" spans="1:12">
      <c r="A141" s="36" t="s">
        <v>123</v>
      </c>
      <c r="B141" s="36"/>
      <c r="C141" s="36"/>
      <c r="D141" s="36"/>
      <c r="E141" s="36"/>
      <c r="F141" s="43"/>
      <c r="G141" s="43"/>
      <c r="H141" s="43"/>
      <c r="I141" s="43"/>
      <c r="J141" s="14"/>
      <c r="K141" s="14"/>
      <c r="L141" s="14"/>
    </row>
    <row r="142" spans="1:12">
      <c r="A142" s="36"/>
      <c r="B142" s="36"/>
      <c r="C142" s="36"/>
      <c r="D142" s="36"/>
      <c r="E142" s="36"/>
      <c r="F142" s="43"/>
      <c r="G142" s="43"/>
      <c r="H142" s="43"/>
      <c r="I142" s="43"/>
      <c r="J142" s="14"/>
      <c r="K142" s="14"/>
      <c r="L142" s="14"/>
    </row>
    <row r="143" spans="1:12">
      <c r="A143" s="36"/>
      <c r="B143" s="36"/>
      <c r="C143" s="36"/>
      <c r="D143" s="36"/>
      <c r="E143" s="36"/>
      <c r="F143" s="36"/>
      <c r="G143" s="36"/>
      <c r="H143" s="36"/>
      <c r="I143" s="36"/>
    </row>
    <row r="144" spans="1:12">
      <c r="A144" s="36" t="s">
        <v>124</v>
      </c>
      <c r="B144" s="36"/>
      <c r="C144" s="36"/>
      <c r="D144" s="36" t="s">
        <v>125</v>
      </c>
      <c r="E144" s="36"/>
      <c r="F144" s="36"/>
      <c r="G144" s="36" t="s">
        <v>125</v>
      </c>
      <c r="H144" s="36"/>
      <c r="I144" s="36"/>
    </row>
    <row r="145" spans="1:9">
      <c r="A145" s="36"/>
      <c r="B145" s="36"/>
      <c r="C145" s="36"/>
      <c r="D145" s="36"/>
      <c r="E145" s="36"/>
      <c r="F145" s="36"/>
      <c r="G145" s="36"/>
      <c r="H145" s="36"/>
      <c r="I145" s="36"/>
    </row>
    <row r="146" spans="1:9">
      <c r="A146" s="36"/>
      <c r="B146" s="36"/>
      <c r="C146" s="36"/>
      <c r="D146" s="36"/>
      <c r="E146" s="36"/>
      <c r="F146" s="36"/>
      <c r="G146" s="36"/>
      <c r="H146" s="36"/>
      <c r="I146" s="36"/>
    </row>
    <row r="147" spans="1:9">
      <c r="A147" s="36" t="s">
        <v>125</v>
      </c>
      <c r="B147" s="36"/>
      <c r="C147" s="36"/>
      <c r="D147" s="36" t="s">
        <v>125</v>
      </c>
      <c r="E147" s="36"/>
      <c r="F147" s="36"/>
      <c r="G147" s="36" t="s">
        <v>125</v>
      </c>
      <c r="H147" s="36"/>
      <c r="I147" s="36"/>
    </row>
    <row r="148" spans="1:9">
      <c r="D148" s="1"/>
      <c r="E148" s="1"/>
    </row>
    <row r="149" spans="1:9">
      <c r="D149" s="1"/>
      <c r="E149" s="1"/>
    </row>
    <row r="150" spans="1:9">
      <c r="A150" s="36" t="s">
        <v>125</v>
      </c>
      <c r="B150" s="36"/>
      <c r="C150" s="36"/>
      <c r="D150" s="36" t="s">
        <v>125</v>
      </c>
      <c r="E150" s="36"/>
      <c r="F150" s="36"/>
      <c r="G150" s="36" t="s">
        <v>125</v>
      </c>
      <c r="H150" s="36"/>
    </row>
    <row r="151" spans="1:9">
      <c r="D151" s="1"/>
      <c r="E151" s="1"/>
    </row>
  </sheetData>
  <phoneticPr fontId="2" type="noConversion"/>
  <pageMargins left="1.1417322834645669" right="1.1417322834645669" top="0.98425196850393704" bottom="0.98425196850393704" header="0.51181102362204722" footer="0.51181102362204722"/>
  <pageSetup paperSize="8" orientation="portrait" r:id="rId1"/>
  <headerFooter alignWithMargins="0">
    <oddHeader>&amp;L&amp;"Arial"&amp;8&amp;K000000  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CB00-161C-4702-A715-227BD15170D0}">
  <dimension ref="A2:J37"/>
  <sheetViews>
    <sheetView topLeftCell="A15" workbookViewId="0">
      <selection activeCell="L29" sqref="L29"/>
    </sheetView>
  </sheetViews>
  <sheetFormatPr defaultRowHeight="12.5"/>
  <sheetData>
    <row r="2" spans="1:1" ht="13">
      <c r="A2" s="51" t="s">
        <v>126</v>
      </c>
    </row>
    <row r="3" spans="1:1">
      <c r="A3" s="29"/>
    </row>
    <row r="4" spans="1:1">
      <c r="A4" s="29" t="s">
        <v>127</v>
      </c>
    </row>
    <row r="5" spans="1:1">
      <c r="A5" s="29"/>
    </row>
    <row r="6" spans="1:1">
      <c r="A6" s="29" t="s">
        <v>128</v>
      </c>
    </row>
    <row r="7" spans="1:1">
      <c r="A7" s="29"/>
    </row>
    <row r="8" spans="1:1">
      <c r="A8" s="29" t="s">
        <v>129</v>
      </c>
    </row>
    <row r="9" spans="1:1">
      <c r="A9" s="29"/>
    </row>
    <row r="10" spans="1:1">
      <c r="A10" s="29" t="s">
        <v>130</v>
      </c>
    </row>
    <row r="11" spans="1:1">
      <c r="A11" s="29"/>
    </row>
    <row r="12" spans="1:1">
      <c r="A12" s="29" t="s">
        <v>156</v>
      </c>
    </row>
    <row r="13" spans="1:1">
      <c r="A13" s="29"/>
    </row>
    <row r="14" spans="1:1">
      <c r="A14" t="s">
        <v>131</v>
      </c>
    </row>
    <row r="16" spans="1:1">
      <c r="A16" t="s">
        <v>132</v>
      </c>
    </row>
    <row r="18" spans="1:10">
      <c r="A18" s="29" t="s">
        <v>133</v>
      </c>
    </row>
    <row r="19" spans="1:10">
      <c r="A19" s="29"/>
    </row>
    <row r="20" spans="1:10">
      <c r="A20" s="29" t="s">
        <v>134</v>
      </c>
      <c r="H20" t="s">
        <v>135</v>
      </c>
    </row>
    <row r="21" spans="1:10">
      <c r="A21" s="29"/>
    </row>
    <row r="22" spans="1:10" ht="13">
      <c r="A22" s="51" t="s">
        <v>136</v>
      </c>
    </row>
    <row r="23" spans="1:10">
      <c r="A23" s="29" t="s">
        <v>137</v>
      </c>
    </row>
    <row r="24" spans="1:10">
      <c r="A24" s="29" t="s">
        <v>138</v>
      </c>
    </row>
    <row r="25" spans="1:10">
      <c r="A25" s="29"/>
    </row>
    <row r="26" spans="1:10" ht="12.5" customHeight="1">
      <c r="A26" s="115" t="s">
        <v>157</v>
      </c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>
      <c r="A27" s="115"/>
      <c r="B27" s="115"/>
      <c r="C27" s="115"/>
      <c r="D27" s="115"/>
      <c r="E27" s="115"/>
      <c r="F27" s="115"/>
      <c r="G27" s="115"/>
      <c r="H27" s="115"/>
      <c r="I27" s="115"/>
      <c r="J27" s="115"/>
    </row>
    <row r="28" spans="1:10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0">
      <c r="A33" s="115"/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</sheetData>
  <mergeCells count="1">
    <mergeCell ref="A26:J37"/>
  </mergeCells>
  <pageMargins left="0.7" right="0.7" top="0.75" bottom="0.75" header="0.3" footer="0.3"/>
  <headerFooter>
    <oddHeader>&amp;L&amp;"Arial"&amp;8&amp;K000000  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F9680789FDB9E499524B4D417C0F3BE" ma:contentTypeVersion="11" ma:contentTypeDescription="Luo uusi asiakirja." ma:contentTypeScope="" ma:versionID="b5823ed8cdae6a158cc079852095a23b">
  <xsd:schema xmlns:xsd="http://www.w3.org/2001/XMLSchema" xmlns:xs="http://www.w3.org/2001/XMLSchema" xmlns:p="http://schemas.microsoft.com/office/2006/metadata/properties" xmlns:ns2="e285a7f0-5164-42bf-a7b5-814b2c778688" xmlns:ns3="43defaec-bb95-4ac1-bebb-ec7f994f371e" targetNamespace="http://schemas.microsoft.com/office/2006/metadata/properties" ma:root="true" ma:fieldsID="5951f915e6b4de3d86445ce69b840d49" ns2:_="" ns3:_="">
    <xsd:import namespace="e285a7f0-5164-42bf-a7b5-814b2c778688"/>
    <xsd:import namespace="43defaec-bb95-4ac1-bebb-ec7f994f3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5a7f0-5164-42bf-a7b5-814b2c778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231b66ac-0f11-4c77-84fe-3ec3008ec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efaec-bb95-4ac1-bebb-ec7f994f371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67e2bd0-ecba-4777-ac5d-4776364f4300}" ma:internalName="TaxCatchAll" ma:showField="CatchAllData" ma:web="43defaec-bb95-4ac1-bebb-ec7f994f3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5a7f0-5164-42bf-a7b5-814b2c778688">
      <Terms xmlns="http://schemas.microsoft.com/office/infopath/2007/PartnerControls"/>
    </lcf76f155ced4ddcb4097134ff3c332f>
    <TaxCatchAll xmlns="43defaec-bb95-4ac1-bebb-ec7f994f371e" xsi:nil="true"/>
  </documentManagement>
</p:properties>
</file>

<file path=customXml/itemProps1.xml><?xml version="1.0" encoding="utf-8"?>
<ds:datastoreItem xmlns:ds="http://schemas.openxmlformats.org/officeDocument/2006/customXml" ds:itemID="{A8D47898-5F9C-4B6E-ABFD-1DBB487A5B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20C1DA-985D-4F7F-9898-76B92650F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5a7f0-5164-42bf-a7b5-814b2c778688"/>
    <ds:schemaRef ds:uri="43defaec-bb95-4ac1-bebb-ec7f994f3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EE44F5-2340-4592-BFD3-1324C9D4117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3defaec-bb95-4ac1-bebb-ec7f994f371e"/>
    <ds:schemaRef ds:uri="e285a7f0-5164-42bf-a7b5-814b2c778688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5b21038-f9e1-4e7d-8ce4-653ce59968ea}" enabled="1" method="Privileged" siteId="{b9fec68c-c92d-461e-9a97-3d03a0f18b8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Kassakirja</vt:lpstr>
      <vt:lpstr>Pankkitili</vt:lpstr>
      <vt:lpstr>Pääkirja 20xx</vt:lpstr>
      <vt:lpstr>Vuosilaskelma 20xx</vt:lpstr>
      <vt:lpstr>Ohjeet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tARJA KARPPINEN</dc:creator>
  <cp:keywords/>
  <dc:description/>
  <cp:lastModifiedBy>Emma de Carvalho</cp:lastModifiedBy>
  <cp:revision/>
  <dcterms:created xsi:type="dcterms:W3CDTF">2007-09-06T16:08:12Z</dcterms:created>
  <dcterms:modified xsi:type="dcterms:W3CDTF">2026-03-04T11:01:33Z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0x0101003F9680789FDB9E499524B4D417C0F3BE</vt:lpwstr>
  </property>
  <property fmtid="{D5CDD505-2E9C-101B-9397-08002B2CF9AE}" pid="3" name="MediaServiceImageTags">
    <vt:lpwstr/>
  </property>
</Properties>
</file>